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pankoh\Desktop\"/>
    </mc:Choice>
  </mc:AlternateContent>
  <bookViews>
    <workbookView xWindow="0" yWindow="0" windowWidth="25605" windowHeight="19020" tabRatio="500"/>
  </bookViews>
  <sheets>
    <sheet name="Net Revenues by Quarter" sheetId="1" r:id="rId1"/>
    <sheet name="Net Revenues by Segment FY 18" sheetId="2" r:id="rId2"/>
    <sheet name="Net Revenues by Segment FY 17" sheetId="4" r:id="rId3"/>
  </sheets>
  <definedNames>
    <definedName name="_xlnm.Print_Area" localSheetId="0">'Net Revenues by Quarter'!$A$1:$K$40</definedName>
    <definedName name="_xlnm.Print_Area" localSheetId="2">'Net Revenues by Segment FY 17'!$A$1:$O$40</definedName>
    <definedName name="_xlnm.Print_Area" localSheetId="1">'Net Revenues by Segment FY 18'!$A$1:$O$40</definedName>
  </definedNames>
  <calcPr calcId="162913"/>
</workbook>
</file>

<file path=xl/calcChain.xml><?xml version="1.0" encoding="utf-8"?>
<calcChain xmlns="http://schemas.openxmlformats.org/spreadsheetml/2006/main">
  <c r="M32" i="2" l="1"/>
  <c r="M34" i="2" s="1"/>
  <c r="M37" i="2" s="1"/>
  <c r="M40" i="2" s="1"/>
  <c r="K32" i="2"/>
  <c r="I32" i="2"/>
  <c r="I34" i="2" s="1"/>
  <c r="I37" i="2" s="1"/>
  <c r="I40" i="2" s="1"/>
  <c r="G32" i="2"/>
  <c r="E32" i="2"/>
  <c r="C32" i="2"/>
  <c r="C34" i="2" s="1"/>
  <c r="C37" i="2" s="1"/>
  <c r="C40" i="2" s="1"/>
  <c r="G34" i="4"/>
  <c r="G37" i="4" s="1"/>
  <c r="G40" i="4" s="1"/>
  <c r="M32" i="4"/>
  <c r="M34" i="4" s="1"/>
  <c r="M37" i="4" s="1"/>
  <c r="M40" i="4" s="1"/>
  <c r="K32" i="4"/>
  <c r="K34" i="4" s="1"/>
  <c r="K37" i="4" s="1"/>
  <c r="K40" i="4" s="1"/>
  <c r="I32" i="4"/>
  <c r="I34" i="4" s="1"/>
  <c r="I37" i="4" s="1"/>
  <c r="I40" i="4" s="1"/>
  <c r="G32" i="4"/>
  <c r="E32" i="4"/>
  <c r="E34" i="4" s="1"/>
  <c r="E37" i="4" s="1"/>
  <c r="E40" i="4" s="1"/>
  <c r="C32" i="4"/>
  <c r="C34" i="4" s="1"/>
  <c r="C37" i="4" s="1"/>
  <c r="C40" i="4" s="1"/>
  <c r="M27" i="4"/>
  <c r="K27" i="4"/>
  <c r="I27" i="4"/>
  <c r="G27" i="4"/>
  <c r="E27" i="4"/>
  <c r="C27" i="4"/>
  <c r="M15" i="4"/>
  <c r="K15" i="4"/>
  <c r="I15" i="4"/>
  <c r="G15" i="4"/>
  <c r="E15" i="4"/>
  <c r="C15" i="4"/>
  <c r="M13" i="4"/>
  <c r="K13" i="4"/>
  <c r="I13" i="4"/>
  <c r="G13" i="4"/>
  <c r="E13" i="4"/>
  <c r="C13" i="4"/>
  <c r="K34" i="2"/>
  <c r="K37" i="2" s="1"/>
  <c r="K40" i="2" s="1"/>
  <c r="G34" i="2"/>
  <c r="G37" i="2" s="1"/>
  <c r="G40" i="2" s="1"/>
  <c r="E34" i="2"/>
  <c r="E37" i="2" s="1"/>
  <c r="E40" i="2" s="1"/>
  <c r="M27" i="2"/>
  <c r="K27" i="2"/>
  <c r="I27" i="2"/>
  <c r="G27" i="2"/>
  <c r="E27" i="2"/>
  <c r="C27" i="2"/>
  <c r="M21" i="2"/>
  <c r="K21" i="2"/>
  <c r="I21" i="2"/>
  <c r="G21" i="2"/>
  <c r="E21" i="2"/>
  <c r="C21" i="2"/>
  <c r="M15" i="2"/>
  <c r="K15" i="2"/>
  <c r="I15" i="2"/>
  <c r="G15" i="2"/>
  <c r="E15" i="2"/>
  <c r="C15" i="2"/>
  <c r="M13" i="2"/>
  <c r="K13" i="2"/>
  <c r="I13" i="2"/>
  <c r="G13" i="2"/>
  <c r="E13" i="2"/>
  <c r="C13" i="2"/>
  <c r="I40" i="1"/>
  <c r="G40" i="1"/>
  <c r="E40" i="1"/>
  <c r="I38" i="1"/>
  <c r="G38" i="1"/>
  <c r="E38" i="1"/>
  <c r="C38" i="1"/>
  <c r="C40" i="1" s="1"/>
  <c r="K39" i="1"/>
  <c r="K38" i="1"/>
  <c r="K37" i="1"/>
  <c r="K36" i="1"/>
  <c r="K35" i="1"/>
  <c r="K34" i="1"/>
  <c r="K31" i="1"/>
  <c r="K30" i="1"/>
  <c r="K27" i="1"/>
  <c r="I32" i="1"/>
  <c r="G32" i="1"/>
  <c r="E32" i="1"/>
  <c r="C32" i="1"/>
  <c r="I19" i="1"/>
  <c r="G19" i="1"/>
  <c r="E19" i="1"/>
  <c r="C19" i="1"/>
  <c r="I13" i="1"/>
  <c r="G13" i="1"/>
  <c r="E13" i="1"/>
  <c r="C13" i="1"/>
  <c r="K40" i="1" l="1"/>
  <c r="K32" i="1"/>
  <c r="O39" i="4"/>
  <c r="O36" i="4"/>
  <c r="O31" i="4"/>
  <c r="O30" i="4"/>
  <c r="O26" i="4"/>
  <c r="O25" i="4"/>
  <c r="O24" i="4"/>
  <c r="M21" i="4"/>
  <c r="K21" i="4"/>
  <c r="I21" i="4"/>
  <c r="G21" i="4"/>
  <c r="E21" i="4"/>
  <c r="C21" i="4"/>
  <c r="O20" i="4"/>
  <c r="O19" i="4"/>
  <c r="O18" i="4"/>
  <c r="O14" i="4"/>
  <c r="O12" i="4"/>
  <c r="O11" i="4"/>
  <c r="O10" i="4"/>
  <c r="O6" i="4"/>
  <c r="O27" i="4" l="1"/>
  <c r="O32" i="4"/>
  <c r="O21" i="4"/>
  <c r="O15" i="4"/>
  <c r="O13" i="4"/>
  <c r="O39" i="2"/>
  <c r="O36" i="2"/>
  <c r="O31" i="2"/>
  <c r="O30" i="2"/>
  <c r="O26" i="2"/>
  <c r="O25" i="2"/>
  <c r="O24" i="2"/>
  <c r="O20" i="2"/>
  <c r="O19" i="2"/>
  <c r="O18" i="2"/>
  <c r="O14" i="2"/>
  <c r="O12" i="2"/>
  <c r="O11" i="2"/>
  <c r="O10" i="2"/>
  <c r="O6" i="2"/>
  <c r="K20" i="1"/>
  <c r="I21" i="1"/>
  <c r="G21" i="1"/>
  <c r="E21" i="1"/>
  <c r="C21" i="1"/>
  <c r="K18" i="1"/>
  <c r="K17" i="1"/>
  <c r="K16" i="1"/>
  <c r="K15" i="1"/>
  <c r="K12" i="1"/>
  <c r="K11" i="1"/>
  <c r="K8" i="1"/>
  <c r="O34" i="4" l="1"/>
  <c r="O21" i="2"/>
  <c r="K21" i="1"/>
  <c r="K19" i="1"/>
  <c r="O32" i="2"/>
  <c r="K13" i="1"/>
  <c r="O27" i="2"/>
  <c r="O15" i="2"/>
  <c r="O13" i="2"/>
  <c r="O40" i="4" l="1"/>
  <c r="O37" i="4"/>
  <c r="O34" i="2"/>
  <c r="O40" i="2" l="1"/>
  <c r="O37" i="2"/>
</calcChain>
</file>

<file path=xl/sharedStrings.xml><?xml version="1.0" encoding="utf-8"?>
<sst xmlns="http://schemas.openxmlformats.org/spreadsheetml/2006/main" count="123" uniqueCount="56">
  <si>
    <t>Raymond James Financial, Inc. 
Net Revenues by Quarter
(Unaudited)</t>
  </si>
  <si>
    <t>Three months ended</t>
  </si>
  <si>
    <t>Year ended</t>
  </si>
  <si>
    <t>$ in millions</t>
  </si>
  <si>
    <t>September 30, 2018</t>
  </si>
  <si>
    <t>June 30, 2018</t>
  </si>
  <si>
    <t>March 31, 2018</t>
  </si>
  <si>
    <t>December 31, 2017</t>
  </si>
  <si>
    <t>September 30,   2018</t>
  </si>
  <si>
    <t>Revenues:</t>
  </si>
  <si>
    <t>Asset management and related administrative fees</t>
  </si>
  <si>
    <t>Brokerage revenues:</t>
  </si>
  <si>
    <t>Securities commissions</t>
  </si>
  <si>
    <t>Principal transactions</t>
  </si>
  <si>
    <t>Total brokerage revenues</t>
  </si>
  <si>
    <t>Account and service fees</t>
  </si>
  <si>
    <t>Investment banking</t>
  </si>
  <si>
    <t>Interest income</t>
  </si>
  <si>
    <t>Other</t>
  </si>
  <si>
    <t>Total revenues</t>
  </si>
  <si>
    <t>Interest expense</t>
  </si>
  <si>
    <t>Net revenues</t>
  </si>
  <si>
    <t>September 30, 2017</t>
  </si>
  <si>
    <t>June 30, 2017</t>
  </si>
  <si>
    <t>March 31, 2017</t>
  </si>
  <si>
    <t>December 31, 2016</t>
  </si>
  <si>
    <t>September 30,   2017</t>
  </si>
  <si>
    <t>Raymond James Financial, Inc.
Net Revenues by Segment
Year ended September 30, 2018
(Unaudited)</t>
  </si>
  <si>
    <t>Segment</t>
  </si>
  <si>
    <t>Year Ended September 30, 2018</t>
  </si>
  <si>
    <t>Private Client Group</t>
  </si>
  <si>
    <t>Capital Markets</t>
  </si>
  <si>
    <t>Asset Management</t>
  </si>
  <si>
    <t>RJ Bank</t>
  </si>
  <si>
    <t>Intersegment eliminations</t>
  </si>
  <si>
    <t>Total</t>
  </si>
  <si>
    <t>Mutual and other fund products</t>
  </si>
  <si>
    <t>Insurance and annuity products</t>
  </si>
  <si>
    <t>Equities and fixed income products</t>
  </si>
  <si>
    <t>Sub-total securities commissions</t>
  </si>
  <si>
    <t>Account and service fees:</t>
  </si>
  <si>
    <t>Mutual fund and annuity service fees</t>
  </si>
  <si>
    <t>RJBDP fees</t>
  </si>
  <si>
    <t>Client account and other fees</t>
  </si>
  <si>
    <t>Sub-total account and service fees</t>
  </si>
  <si>
    <t>Investment banking:</t>
  </si>
  <si>
    <t>Equity underwriting</t>
  </si>
  <si>
    <t>Mergers &amp; acquisition and advisory</t>
  </si>
  <si>
    <t>Fixed income investment banking</t>
  </si>
  <si>
    <t>Sub-total investment banking</t>
  </si>
  <si>
    <t>Other:</t>
  </si>
  <si>
    <t>Tax credit fund revenues</t>
  </si>
  <si>
    <t>Sub-total other revenues</t>
  </si>
  <si>
    <t>Total non-interest revenues</t>
  </si>
  <si>
    <t>Raymond James Financial, Inc.
Net Revenues by Segment
Year ended September 30, 2017
(Unaudited)</t>
  </si>
  <si>
    <t>Year Ended September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</si>
</sst>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95">
    <xf numFmtId="0" fontId="0" fillId="0" borderId="0" xfId="0" applyAlignment="1">
      <alignment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wrapText="1" indent="1"/>
    </xf>
    <xf numFmtId="0" fontId="1" fillId="3" borderId="0" xfId="0" applyFont="1" applyFill="1" applyAlignment="1">
      <alignment horizontal="left" wrapText="1" indent="1"/>
    </xf>
    <xf numFmtId="0" fontId="1" fillId="3" borderId="0" xfId="0" applyFont="1" applyFill="1" applyAlignment="1">
      <alignment horizontal="left" wrapText="1" indent="2"/>
    </xf>
    <xf numFmtId="0" fontId="1" fillId="0" borderId="0" xfId="0" applyFont="1" applyAlignment="1">
      <alignment horizontal="left" wrapText="1" indent="2"/>
    </xf>
    <xf numFmtId="0" fontId="1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1"/>
    </xf>
    <xf numFmtId="0" fontId="2" fillId="3" borderId="0" xfId="0" applyFont="1" applyFill="1" applyAlignment="1">
      <alignment horizontal="left" wrapText="1" inden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indent="2"/>
    </xf>
    <xf numFmtId="42" fontId="1" fillId="3" borderId="0" xfId="0" applyNumberFormat="1" applyFont="1" applyFill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164" fontId="1" fillId="3" borderId="0" xfId="1" applyNumberFormat="1" applyFont="1" applyFill="1" applyAlignment="1">
      <alignment vertical="center" wrapText="1"/>
    </xf>
    <xf numFmtId="2" fontId="1" fillId="3" borderId="6" xfId="0" applyNumberFormat="1" applyFont="1" applyFill="1" applyBorder="1" applyAlignment="1">
      <alignment vertical="center" wrapText="1"/>
    </xf>
    <xf numFmtId="164" fontId="1" fillId="0" borderId="0" xfId="1" applyNumberFormat="1" applyFont="1" applyAlignment="1">
      <alignment vertical="center" wrapText="1"/>
    </xf>
    <xf numFmtId="164" fontId="1" fillId="3" borderId="4" xfId="1" applyNumberFormat="1" applyFont="1" applyFill="1" applyBorder="1" applyAlignment="1">
      <alignment vertical="center" wrapText="1"/>
    </xf>
    <xf numFmtId="164" fontId="1" fillId="0" borderId="5" xfId="1" applyNumberFormat="1" applyFont="1" applyBorder="1" applyAlignment="1">
      <alignment vertical="center" wrapText="1"/>
    </xf>
    <xf numFmtId="164" fontId="1" fillId="3" borderId="5" xfId="1" applyNumberFormat="1" applyFont="1" applyFill="1" applyBorder="1" applyAlignment="1">
      <alignment vertical="center" wrapText="1"/>
    </xf>
    <xf numFmtId="165" fontId="1" fillId="0" borderId="7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4" fontId="1" fillId="3" borderId="0" xfId="1" applyNumberFormat="1" applyFont="1" applyFill="1" applyAlignment="1">
      <alignment wrapText="1"/>
    </xf>
    <xf numFmtId="164" fontId="1" fillId="3" borderId="0" xfId="1" applyNumberFormat="1" applyFont="1" applyFill="1" applyAlignment="1">
      <alignment horizontal="right" wrapText="1"/>
    </xf>
    <xf numFmtId="164" fontId="1" fillId="0" borderId="0" xfId="1" applyNumberFormat="1" applyFont="1" applyAlignment="1">
      <alignment wrapText="1"/>
    </xf>
    <xf numFmtId="164" fontId="1" fillId="0" borderId="0" xfId="1" applyNumberFormat="1" applyFont="1" applyAlignment="1">
      <alignment horizontal="right" wrapText="1"/>
    </xf>
    <xf numFmtId="164" fontId="1" fillId="3" borderId="4" xfId="1" applyNumberFormat="1" applyFont="1" applyFill="1" applyBorder="1" applyAlignment="1">
      <alignment wrapText="1"/>
    </xf>
    <xf numFmtId="164" fontId="1" fillId="3" borderId="4" xfId="1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1" fillId="3" borderId="9" xfId="1" applyNumberFormat="1" applyFont="1" applyFill="1" applyBorder="1" applyAlignment="1">
      <alignment horizontal="right" wrapText="1"/>
    </xf>
    <xf numFmtId="164" fontId="1" fillId="0" borderId="4" xfId="1" applyNumberFormat="1" applyFont="1" applyBorder="1" applyAlignment="1">
      <alignment wrapText="1"/>
    </xf>
    <xf numFmtId="164" fontId="1" fillId="3" borderId="6" xfId="1" applyNumberFormat="1" applyFont="1" applyFill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1" fillId="0" borderId="5" xfId="1" applyNumberFormat="1" applyFont="1" applyBorder="1" applyAlignment="1">
      <alignment wrapText="1"/>
    </xf>
    <xf numFmtId="165" fontId="1" fillId="3" borderId="0" xfId="1" applyNumberFormat="1" applyFont="1" applyFill="1" applyAlignment="1">
      <alignment wrapText="1"/>
    </xf>
    <xf numFmtId="165" fontId="1" fillId="3" borderId="0" xfId="0" applyNumberFormat="1" applyFont="1" applyFill="1" applyAlignment="1">
      <alignment wrapText="1"/>
    </xf>
    <xf numFmtId="165" fontId="1" fillId="0" borderId="0" xfId="1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5" fontId="1" fillId="3" borderId="0" xfId="2" applyNumberFormat="1" applyFont="1" applyFill="1" applyAlignment="1">
      <alignment horizontal="left" wrapText="1"/>
    </xf>
    <xf numFmtId="165" fontId="1" fillId="3" borderId="7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 indent="4"/>
    </xf>
    <xf numFmtId="164" fontId="5" fillId="0" borderId="0" xfId="1" applyNumberFormat="1" applyFont="1" applyAlignment="1">
      <alignment horizontal="right" wrapText="1"/>
    </xf>
    <xf numFmtId="164" fontId="1" fillId="0" borderId="6" xfId="1" applyNumberFormat="1" applyFont="1" applyBorder="1" applyAlignment="1">
      <alignment horizontal="right" wrapText="1"/>
    </xf>
    <xf numFmtId="164" fontId="1" fillId="0" borderId="4" xfId="1" applyNumberFormat="1" applyFont="1" applyBorder="1" applyAlignment="1">
      <alignment horizontal="right" wrapText="1"/>
    </xf>
    <xf numFmtId="164" fontId="1" fillId="3" borderId="6" xfId="1" applyNumberFormat="1" applyFont="1" applyFill="1" applyBorder="1" applyAlignment="1">
      <alignment horizontal="right" wrapText="1"/>
    </xf>
    <xf numFmtId="164" fontId="1" fillId="3" borderId="5" xfId="1" applyNumberFormat="1" applyFont="1" applyFill="1" applyBorder="1" applyAlignment="1">
      <alignment horizontal="right" wrapText="1"/>
    </xf>
    <xf numFmtId="164" fontId="1" fillId="0" borderId="5" xfId="1" applyNumberFormat="1" applyFont="1" applyBorder="1" applyAlignment="1">
      <alignment horizontal="right" wrapText="1"/>
    </xf>
    <xf numFmtId="165" fontId="1" fillId="3" borderId="7" xfId="2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showRuler="0" zoomScaleNormal="100" workbookViewId="0">
      <selection activeCell="M7" sqref="M7"/>
    </sheetView>
  </sheetViews>
  <sheetFormatPr defaultColWidth="13.7109375" defaultRowHeight="12.75" x14ac:dyDescent="0.2"/>
  <cols>
    <col min="1" max="1" width="33.5703125" customWidth="1"/>
    <col min="2" max="2" width="2.7109375" customWidth="1"/>
    <col min="3" max="3" width="11.7109375" customWidth="1"/>
    <col min="4" max="4" width="1.5703125" customWidth="1"/>
    <col min="5" max="5" width="7.85546875" customWidth="1"/>
    <col min="6" max="6" width="1.5703125" customWidth="1"/>
    <col min="7" max="7" width="8.7109375" customWidth="1"/>
    <col min="8" max="8" width="1.5703125" customWidth="1"/>
    <col min="9" max="9" width="11.140625" customWidth="1"/>
    <col min="10" max="10" width="4.140625" customWidth="1"/>
    <col min="11" max="11" width="12.28515625" customWidth="1"/>
    <col min="12" max="16384" width="13.7109375" style="34"/>
  </cols>
  <sheetData>
    <row r="1" spans="1:11" x14ac:dyDescent="0.2">
      <c r="A1" s="1"/>
      <c r="B1" s="1"/>
      <c r="C1" s="90" t="s">
        <v>0</v>
      </c>
      <c r="D1" s="90"/>
      <c r="E1" s="90"/>
      <c r="F1" s="90"/>
      <c r="G1" s="90"/>
      <c r="H1" s="90"/>
      <c r="I1" s="90"/>
      <c r="J1" s="1"/>
      <c r="K1" s="2"/>
    </row>
    <row r="2" spans="1:11" ht="16.5" customHeight="1" x14ac:dyDescent="0.2">
      <c r="A2" s="1"/>
      <c r="B2" s="1"/>
      <c r="C2" s="90"/>
      <c r="D2" s="90"/>
      <c r="E2" s="90"/>
      <c r="F2" s="90"/>
      <c r="G2" s="90"/>
      <c r="H2" s="90"/>
      <c r="I2" s="90"/>
      <c r="J2" s="1"/>
      <c r="K2" s="2"/>
    </row>
    <row r="3" spans="1:11" ht="13.5" thickBot="1" x14ac:dyDescent="0.25">
      <c r="A3" s="1"/>
      <c r="B3" s="1"/>
      <c r="C3" s="89"/>
      <c r="D3" s="89"/>
      <c r="E3" s="89"/>
      <c r="F3" s="89"/>
      <c r="G3" s="89"/>
      <c r="H3" s="89"/>
      <c r="I3" s="89"/>
      <c r="J3" s="1"/>
      <c r="K3" s="3"/>
    </row>
    <row r="4" spans="1:11" ht="13.5" thickBot="1" x14ac:dyDescent="0.25">
      <c r="A4" s="1"/>
      <c r="B4" s="1"/>
      <c r="C4" s="88" t="s">
        <v>1</v>
      </c>
      <c r="D4" s="88"/>
      <c r="E4" s="88"/>
      <c r="F4" s="88"/>
      <c r="G4" s="88"/>
      <c r="H4" s="88"/>
      <c r="I4" s="88"/>
      <c r="J4" s="5"/>
      <c r="K4" s="4" t="s">
        <v>2</v>
      </c>
    </row>
    <row r="5" spans="1:11" ht="21.75" thickBot="1" x14ac:dyDescent="0.25">
      <c r="A5" s="6" t="s">
        <v>3</v>
      </c>
      <c r="B5" s="1"/>
      <c r="C5" s="7" t="s">
        <v>4</v>
      </c>
      <c r="D5" s="8"/>
      <c r="E5" s="7" t="s">
        <v>5</v>
      </c>
      <c r="F5" s="8"/>
      <c r="G5" s="7" t="s">
        <v>6</v>
      </c>
      <c r="H5" s="8"/>
      <c r="I5" s="7" t="s">
        <v>7</v>
      </c>
      <c r="J5" s="1"/>
      <c r="K5" s="7" t="s">
        <v>8</v>
      </c>
    </row>
    <row r="6" spans="1:11" x14ac:dyDescent="0.2">
      <c r="A6" s="9"/>
      <c r="B6" s="1"/>
      <c r="C6" s="10"/>
      <c r="D6" s="1"/>
      <c r="E6" s="10"/>
      <c r="F6" s="1"/>
      <c r="G6" s="10"/>
      <c r="H6" s="1"/>
      <c r="I6" s="10"/>
      <c r="J6" s="1"/>
      <c r="K6" s="10"/>
    </row>
    <row r="7" spans="1:11" ht="12.95" customHeight="1" x14ac:dyDescent="0.2">
      <c r="A7" s="11" t="s">
        <v>9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2.95" customHeight="1" x14ac:dyDescent="0.2">
      <c r="A8" s="35" t="s">
        <v>10</v>
      </c>
      <c r="B8" s="36"/>
      <c r="C8" s="52">
        <v>832</v>
      </c>
      <c r="D8" s="36"/>
      <c r="E8" s="52">
        <v>790</v>
      </c>
      <c r="F8" s="36"/>
      <c r="G8" s="52">
        <v>768</v>
      </c>
      <c r="H8" s="36"/>
      <c r="I8" s="52">
        <v>729</v>
      </c>
      <c r="J8" s="36"/>
      <c r="K8" s="52">
        <f>SUM(C8,E8,G8,I8)</f>
        <v>3119</v>
      </c>
    </row>
    <row r="9" spans="1:11" ht="12.9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12.95" customHeight="1" x14ac:dyDescent="0.2">
      <c r="A10" s="35" t="s">
        <v>11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95" customHeight="1" x14ac:dyDescent="0.2">
      <c r="A11" s="38" t="s">
        <v>12</v>
      </c>
      <c r="B11" s="13"/>
      <c r="C11" s="56">
        <v>390</v>
      </c>
      <c r="D11" s="56"/>
      <c r="E11" s="56">
        <v>395</v>
      </c>
      <c r="F11" s="56"/>
      <c r="G11" s="56">
        <v>425</v>
      </c>
      <c r="H11" s="56"/>
      <c r="I11" s="56">
        <v>416</v>
      </c>
      <c r="J11" s="13"/>
      <c r="K11" s="56">
        <f>SUM(C11,E11,G11,I11)</f>
        <v>1626</v>
      </c>
    </row>
    <row r="12" spans="1:11" ht="12.95" customHeight="1" x14ac:dyDescent="0.2">
      <c r="A12" s="39" t="s">
        <v>13</v>
      </c>
      <c r="B12" s="36"/>
      <c r="C12" s="57">
        <v>74</v>
      </c>
      <c r="D12" s="57"/>
      <c r="E12" s="57">
        <v>73</v>
      </c>
      <c r="F12" s="57"/>
      <c r="G12" s="57">
        <v>85</v>
      </c>
      <c r="H12" s="57"/>
      <c r="I12" s="57">
        <v>97</v>
      </c>
      <c r="J12" s="36"/>
      <c r="K12" s="57">
        <f>SUM(C12,E12,G12,I12)</f>
        <v>329</v>
      </c>
    </row>
    <row r="13" spans="1:11" ht="12.95" customHeight="1" x14ac:dyDescent="0.2">
      <c r="A13" s="51" t="s">
        <v>14</v>
      </c>
      <c r="B13" s="13"/>
      <c r="C13" s="58">
        <f>(SUM(C11,C12))</f>
        <v>464</v>
      </c>
      <c r="D13" s="58"/>
      <c r="E13" s="58">
        <f>(SUM(E11,E12))</f>
        <v>468</v>
      </c>
      <c r="F13" s="58"/>
      <c r="G13" s="58">
        <f>(SUM(G11,G12))</f>
        <v>510</v>
      </c>
      <c r="H13" s="58"/>
      <c r="I13" s="58">
        <f>(SUM(I11,I12))</f>
        <v>513</v>
      </c>
      <c r="J13" s="13"/>
      <c r="K13" s="58">
        <f>SUM(K11,K12)</f>
        <v>1955</v>
      </c>
    </row>
    <row r="14" spans="1:11" ht="12.95" customHeight="1" x14ac:dyDescent="0.2">
      <c r="A14" s="35"/>
      <c r="B14" s="36"/>
      <c r="C14" s="55"/>
      <c r="D14" s="55"/>
      <c r="E14" s="55"/>
      <c r="F14" s="55"/>
      <c r="G14" s="55"/>
      <c r="H14" s="55"/>
      <c r="I14" s="55"/>
      <c r="J14" s="36"/>
      <c r="K14" s="37"/>
    </row>
    <row r="15" spans="1:11" ht="12.95" customHeight="1" x14ac:dyDescent="0.2">
      <c r="A15" s="12" t="s">
        <v>15</v>
      </c>
      <c r="B15" s="13"/>
      <c r="C15" s="56">
        <v>178</v>
      </c>
      <c r="D15" s="56"/>
      <c r="E15" s="56">
        <v>187</v>
      </c>
      <c r="F15" s="56"/>
      <c r="G15" s="56">
        <v>177</v>
      </c>
      <c r="H15" s="56"/>
      <c r="I15" s="56">
        <v>171</v>
      </c>
      <c r="J15" s="13"/>
      <c r="K15" s="56">
        <f>SUM(C15,E15,G15,I15)</f>
        <v>713</v>
      </c>
    </row>
    <row r="16" spans="1:11" ht="12.95" customHeight="1" x14ac:dyDescent="0.2">
      <c r="A16" s="35" t="s">
        <v>16</v>
      </c>
      <c r="B16" s="36"/>
      <c r="C16" s="54">
        <v>152</v>
      </c>
      <c r="D16" s="54"/>
      <c r="E16" s="54">
        <v>145</v>
      </c>
      <c r="F16" s="54"/>
      <c r="G16" s="54">
        <v>116</v>
      </c>
      <c r="H16" s="54"/>
      <c r="I16" s="54">
        <v>88</v>
      </c>
      <c r="J16" s="36"/>
      <c r="K16" s="54">
        <f>SUM(C16,E16,G16,I16)</f>
        <v>501</v>
      </c>
    </row>
    <row r="17" spans="1:11" ht="12.95" customHeight="1" x14ac:dyDescent="0.2">
      <c r="A17" s="12" t="s">
        <v>17</v>
      </c>
      <c r="B17" s="13"/>
      <c r="C17" s="56">
        <v>292</v>
      </c>
      <c r="D17" s="56"/>
      <c r="E17" s="56">
        <v>271</v>
      </c>
      <c r="F17" s="56"/>
      <c r="G17" s="56">
        <v>249</v>
      </c>
      <c r="H17" s="56"/>
      <c r="I17" s="56">
        <v>232</v>
      </c>
      <c r="J17" s="13"/>
      <c r="K17" s="56">
        <f>SUM(C17,E17,G17,I17)</f>
        <v>1044</v>
      </c>
    </row>
    <row r="18" spans="1:11" ht="12.95" customHeight="1" x14ac:dyDescent="0.2">
      <c r="A18" s="35" t="s">
        <v>18</v>
      </c>
      <c r="B18" s="36"/>
      <c r="C18" s="57">
        <v>44</v>
      </c>
      <c r="D18" s="57"/>
      <c r="E18" s="57">
        <v>30</v>
      </c>
      <c r="F18" s="57"/>
      <c r="G18" s="57">
        <v>37</v>
      </c>
      <c r="H18" s="57"/>
      <c r="I18" s="57">
        <v>33</v>
      </c>
      <c r="J18" s="36"/>
      <c r="K18" s="57">
        <f>SUM(C18,E18,G18,I18)</f>
        <v>144</v>
      </c>
    </row>
    <row r="19" spans="1:11" ht="12.95" customHeight="1" x14ac:dyDescent="0.2">
      <c r="A19" s="40" t="s">
        <v>19</v>
      </c>
      <c r="B19" s="13"/>
      <c r="C19" s="58">
        <f>(SUM(C8,C11,C12,C15,C16,C17,C18))</f>
        <v>1962</v>
      </c>
      <c r="D19" s="58"/>
      <c r="E19" s="58">
        <f>(SUM(E8,E11,E12,E15,E16,E17,E18))</f>
        <v>1891</v>
      </c>
      <c r="F19" s="58"/>
      <c r="G19" s="58">
        <f>(SUM(G8,G11,G12,G15,G16,G17,G18))</f>
        <v>1857</v>
      </c>
      <c r="H19" s="58"/>
      <c r="I19" s="58">
        <f>(SUM(I8,I11,I12,I15,I16,I17,I18))</f>
        <v>1766</v>
      </c>
      <c r="J19" s="13"/>
      <c r="K19" s="58">
        <f>SUM(K8,K11,K12,K15,K16,K17,K18)</f>
        <v>7476</v>
      </c>
    </row>
    <row r="20" spans="1:11" ht="12.95" customHeight="1" x14ac:dyDescent="0.2">
      <c r="A20" s="35" t="s">
        <v>20</v>
      </c>
      <c r="B20" s="36"/>
      <c r="C20" s="59">
        <v>-63</v>
      </c>
      <c r="D20" s="59"/>
      <c r="E20" s="59">
        <v>-54</v>
      </c>
      <c r="F20" s="59"/>
      <c r="G20" s="59">
        <v>-45</v>
      </c>
      <c r="H20" s="59"/>
      <c r="I20" s="59">
        <v>-40</v>
      </c>
      <c r="J20" s="36"/>
      <c r="K20" s="59">
        <f>SUM(C20,E20,G20,I20)</f>
        <v>-202</v>
      </c>
    </row>
    <row r="21" spans="1:11" ht="12.95" customHeight="1" thickBot="1" x14ac:dyDescent="0.25">
      <c r="A21" s="40" t="s">
        <v>21</v>
      </c>
      <c r="B21" s="13"/>
      <c r="C21" s="60">
        <f>C19+C20</f>
        <v>1899</v>
      </c>
      <c r="D21" s="60"/>
      <c r="E21" s="60">
        <f>E19+E20</f>
        <v>1837</v>
      </c>
      <c r="F21" s="60"/>
      <c r="G21" s="60">
        <f>G19+G20</f>
        <v>1812</v>
      </c>
      <c r="H21" s="60"/>
      <c r="I21" s="60">
        <f>I19+I20</f>
        <v>1726</v>
      </c>
      <c r="J21" s="61"/>
      <c r="K21" s="60">
        <f>SUM(C21,E21,G21,I21)</f>
        <v>7274</v>
      </c>
    </row>
    <row r="22" spans="1:11" ht="13.5" thickTop="1" x14ac:dyDescent="0.2">
      <c r="A22" s="11"/>
      <c r="B22" s="1"/>
      <c r="C22" s="14"/>
      <c r="D22" s="14"/>
      <c r="E22" s="14"/>
      <c r="F22" s="14"/>
      <c r="G22" s="14"/>
      <c r="H22" s="14"/>
      <c r="I22" s="14"/>
      <c r="J22" s="1"/>
      <c r="K22" s="14"/>
    </row>
    <row r="23" spans="1:11" ht="13.5" thickBot="1" x14ac:dyDescent="0.25">
      <c r="A23" s="15"/>
      <c r="B23" s="1"/>
      <c r="C23" s="3"/>
      <c r="D23" s="3"/>
      <c r="E23" s="3"/>
      <c r="F23" s="3"/>
      <c r="G23" s="3"/>
      <c r="H23" s="3"/>
      <c r="I23" s="3"/>
      <c r="J23" s="1"/>
      <c r="K23" s="16"/>
    </row>
    <row r="24" spans="1:11" ht="13.5" thickBot="1" x14ac:dyDescent="0.25">
      <c r="A24" s="15"/>
      <c r="B24" s="1"/>
      <c r="C24" s="88" t="s">
        <v>1</v>
      </c>
      <c r="D24" s="88"/>
      <c r="E24" s="88"/>
      <c r="F24" s="88"/>
      <c r="G24" s="88"/>
      <c r="H24" s="88"/>
      <c r="I24" s="88"/>
      <c r="J24" s="5"/>
      <c r="K24" s="29" t="s">
        <v>2</v>
      </c>
    </row>
    <row r="25" spans="1:11" ht="21.75" thickBot="1" x14ac:dyDescent="0.25">
      <c r="A25" s="6" t="s">
        <v>3</v>
      </c>
      <c r="B25" s="1"/>
      <c r="C25" s="7" t="s">
        <v>22</v>
      </c>
      <c r="D25" s="8"/>
      <c r="E25" s="7" t="s">
        <v>23</v>
      </c>
      <c r="F25" s="8"/>
      <c r="G25" s="7" t="s">
        <v>24</v>
      </c>
      <c r="H25" s="8"/>
      <c r="I25" s="7" t="s">
        <v>25</v>
      </c>
      <c r="J25" s="1"/>
      <c r="K25" s="7" t="s">
        <v>26</v>
      </c>
    </row>
    <row r="26" spans="1:11" ht="12.95" customHeight="1" x14ac:dyDescent="0.2">
      <c r="A26" s="11" t="s">
        <v>9</v>
      </c>
      <c r="B26" s="1"/>
      <c r="C26" s="10"/>
      <c r="D26" s="1"/>
      <c r="E26" s="10"/>
      <c r="F26" s="1"/>
      <c r="G26" s="10"/>
      <c r="H26" s="1"/>
      <c r="I26" s="10"/>
      <c r="J26" s="1"/>
      <c r="K26" s="10"/>
    </row>
    <row r="27" spans="1:11" ht="12.95" customHeight="1" x14ac:dyDescent="0.2">
      <c r="A27" s="35" t="s">
        <v>10</v>
      </c>
      <c r="B27" s="36"/>
      <c r="C27" s="52">
        <v>683</v>
      </c>
      <c r="D27" s="36"/>
      <c r="E27" s="52">
        <v>628</v>
      </c>
      <c r="F27" s="36"/>
      <c r="G27" s="52">
        <v>586</v>
      </c>
      <c r="H27" s="36"/>
      <c r="I27" s="52">
        <v>574</v>
      </c>
      <c r="J27" s="36"/>
      <c r="K27" s="52">
        <f>(SUM(C27,E27,G27,I27))</f>
        <v>2471</v>
      </c>
    </row>
    <row r="28" spans="1:11" ht="12.95" customHeight="1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12.95" customHeight="1" x14ac:dyDescent="0.2">
      <c r="A29" s="35" t="s">
        <v>11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ht="12.95" customHeight="1" x14ac:dyDescent="0.2">
      <c r="A30" s="38" t="s">
        <v>12</v>
      </c>
      <c r="B30" s="13"/>
      <c r="C30" s="56">
        <v>383</v>
      </c>
      <c r="D30" s="56"/>
      <c r="E30" s="56">
        <v>397</v>
      </c>
      <c r="F30" s="56"/>
      <c r="G30" s="56">
        <v>402</v>
      </c>
      <c r="H30" s="56"/>
      <c r="I30" s="56">
        <v>396</v>
      </c>
      <c r="J30" s="13"/>
      <c r="K30" s="56">
        <f>(SUM(C30,E30,G30,I30))</f>
        <v>1578</v>
      </c>
    </row>
    <row r="31" spans="1:11" ht="12.95" customHeight="1" x14ac:dyDescent="0.2">
      <c r="A31" s="39" t="s">
        <v>13</v>
      </c>
      <c r="B31" s="36"/>
      <c r="C31" s="57">
        <v>99</v>
      </c>
      <c r="D31" s="57"/>
      <c r="E31" s="57">
        <v>106</v>
      </c>
      <c r="F31" s="57"/>
      <c r="G31" s="57">
        <v>95</v>
      </c>
      <c r="H31" s="57"/>
      <c r="I31" s="57">
        <v>118</v>
      </c>
      <c r="J31" s="36"/>
      <c r="K31" s="57">
        <f>(SUM(C31,E31,G31,I31))</f>
        <v>418</v>
      </c>
    </row>
    <row r="32" spans="1:11" ht="12.95" customHeight="1" x14ac:dyDescent="0.2">
      <c r="A32" s="51" t="s">
        <v>14</v>
      </c>
      <c r="B32" s="13"/>
      <c r="C32" s="58">
        <f>(SUM(C30,C31))</f>
        <v>482</v>
      </c>
      <c r="D32" s="58"/>
      <c r="E32" s="58">
        <f>(SUM(E30,E31))</f>
        <v>503</v>
      </c>
      <c r="F32" s="58"/>
      <c r="G32" s="58">
        <f>(SUM(G30,G31))</f>
        <v>497</v>
      </c>
      <c r="H32" s="58"/>
      <c r="I32" s="58">
        <f>(SUM(I30,I31))</f>
        <v>514</v>
      </c>
      <c r="J32" s="13"/>
      <c r="K32" s="58">
        <f>SUM(K30,K31)</f>
        <v>1996</v>
      </c>
    </row>
    <row r="33" spans="1:11" ht="12.95" customHeight="1" x14ac:dyDescent="0.2">
      <c r="A33" s="35"/>
      <c r="B33" s="36"/>
      <c r="C33" s="55"/>
      <c r="D33" s="55"/>
      <c r="E33" s="55"/>
      <c r="F33" s="55"/>
      <c r="G33" s="55"/>
      <c r="H33" s="55"/>
      <c r="I33" s="55"/>
      <c r="J33" s="36"/>
      <c r="K33" s="37"/>
    </row>
    <row r="34" spans="1:11" ht="12.95" customHeight="1" x14ac:dyDescent="0.2">
      <c r="A34" s="12" t="s">
        <v>15</v>
      </c>
      <c r="B34" s="13"/>
      <c r="C34" s="56">
        <v>167</v>
      </c>
      <c r="D34" s="56"/>
      <c r="E34" s="56">
        <v>160</v>
      </c>
      <c r="F34" s="56"/>
      <c r="G34" s="56">
        <v>149</v>
      </c>
      <c r="H34" s="56"/>
      <c r="I34" s="56">
        <v>136</v>
      </c>
      <c r="J34" s="13"/>
      <c r="K34" s="56">
        <f>(SUM(C34,E34,G34,I34))</f>
        <v>612</v>
      </c>
    </row>
    <row r="35" spans="1:11" ht="12.95" customHeight="1" x14ac:dyDescent="0.2">
      <c r="A35" s="35" t="s">
        <v>16</v>
      </c>
      <c r="B35" s="36"/>
      <c r="C35" s="54">
        <v>133</v>
      </c>
      <c r="D35" s="54"/>
      <c r="E35" s="54">
        <v>137</v>
      </c>
      <c r="F35" s="54"/>
      <c r="G35" s="54">
        <v>135</v>
      </c>
      <c r="H35" s="54"/>
      <c r="I35" s="54">
        <v>86</v>
      </c>
      <c r="J35" s="36"/>
      <c r="K35" s="54">
        <f>(SUM(C35,E35,G35,I35))</f>
        <v>491</v>
      </c>
    </row>
    <row r="36" spans="1:11" ht="12.95" customHeight="1" x14ac:dyDescent="0.2">
      <c r="A36" s="12" t="s">
        <v>17</v>
      </c>
      <c r="B36" s="13"/>
      <c r="C36" s="56">
        <v>223</v>
      </c>
      <c r="D36" s="56"/>
      <c r="E36" s="56">
        <v>204</v>
      </c>
      <c r="F36" s="56"/>
      <c r="G36" s="56">
        <v>193</v>
      </c>
      <c r="H36" s="56"/>
      <c r="I36" s="56">
        <v>182</v>
      </c>
      <c r="J36" s="13"/>
      <c r="K36" s="56">
        <f>(SUM(C36,E36,G36,I36))</f>
        <v>802</v>
      </c>
    </row>
    <row r="37" spans="1:11" ht="12.95" customHeight="1" x14ac:dyDescent="0.2">
      <c r="A37" s="35" t="s">
        <v>18</v>
      </c>
      <c r="B37" s="36"/>
      <c r="C37" s="57">
        <v>45</v>
      </c>
      <c r="D37" s="57"/>
      <c r="E37" s="57">
        <v>31</v>
      </c>
      <c r="F37" s="57"/>
      <c r="G37" s="57">
        <v>41</v>
      </c>
      <c r="H37" s="57"/>
      <c r="I37" s="57">
        <v>36</v>
      </c>
      <c r="J37" s="36"/>
      <c r="K37" s="57">
        <f>(SUM(C37,E37,G37,I37))</f>
        <v>153</v>
      </c>
    </row>
    <row r="38" spans="1:11" ht="12.95" customHeight="1" x14ac:dyDescent="0.2">
      <c r="A38" s="40" t="s">
        <v>19</v>
      </c>
      <c r="B38" s="13"/>
      <c r="C38" s="58">
        <f>(((SUM(C27,C30,C31,C34,C35,C36,C37))))</f>
        <v>1733</v>
      </c>
      <c r="D38" s="58"/>
      <c r="E38" s="58">
        <f>(((SUM(E27,E30,E31,E34,E35,E36,E37))))</f>
        <v>1663</v>
      </c>
      <c r="F38" s="58"/>
      <c r="G38" s="58">
        <f>(((SUM(G27,G30,G31,G34,G35,G36,G37))))</f>
        <v>1601</v>
      </c>
      <c r="H38" s="58"/>
      <c r="I38" s="58">
        <f>(((SUM(I27,I30,I31,I34,I35,I36,I37))))</f>
        <v>1528</v>
      </c>
      <c r="J38" s="13"/>
      <c r="K38" s="58">
        <f>(SUM(K27,K30,K31,K34,K35,K36,K37))</f>
        <v>6525</v>
      </c>
    </row>
    <row r="39" spans="1:11" ht="12.95" customHeight="1" x14ac:dyDescent="0.2">
      <c r="A39" s="35" t="s">
        <v>20</v>
      </c>
      <c r="B39" s="36"/>
      <c r="C39" s="59">
        <v>-43</v>
      </c>
      <c r="D39" s="59"/>
      <c r="E39" s="59">
        <v>-39</v>
      </c>
      <c r="F39" s="59"/>
      <c r="G39" s="59">
        <v>-37</v>
      </c>
      <c r="H39" s="59"/>
      <c r="I39" s="59">
        <v>-35</v>
      </c>
      <c r="J39" s="36"/>
      <c r="K39" s="59">
        <f>(SUM(C39,E39,G39,I39))</f>
        <v>-154</v>
      </c>
    </row>
    <row r="40" spans="1:11" ht="12.95" customHeight="1" thickBot="1" x14ac:dyDescent="0.25">
      <c r="A40" s="40" t="s">
        <v>21</v>
      </c>
      <c r="B40" s="13"/>
      <c r="C40" s="60">
        <f>((C38+C39))</f>
        <v>1690</v>
      </c>
      <c r="D40" s="60"/>
      <c r="E40" s="60">
        <f>((E38+E39))</f>
        <v>1624</v>
      </c>
      <c r="F40" s="60"/>
      <c r="G40" s="60">
        <f>((G38+G39))</f>
        <v>1564</v>
      </c>
      <c r="H40" s="60"/>
      <c r="I40" s="60">
        <f>((I38+I39))</f>
        <v>1493</v>
      </c>
      <c r="J40" s="61"/>
      <c r="K40" s="60">
        <f>(SUM(C40,E40,G40,I40))</f>
        <v>6371</v>
      </c>
    </row>
    <row r="41" spans="1:11" ht="13.5" thickTop="1" x14ac:dyDescent="0.2">
      <c r="C41" s="17"/>
      <c r="D41" s="17"/>
      <c r="E41" s="17"/>
      <c r="F41" s="17"/>
      <c r="G41" s="17"/>
      <c r="H41" s="17"/>
      <c r="I41" s="17"/>
      <c r="K41" s="17"/>
    </row>
  </sheetData>
  <mergeCells count="4">
    <mergeCell ref="C4:I4"/>
    <mergeCell ref="C3:I3"/>
    <mergeCell ref="C1:I2"/>
    <mergeCell ref="C24:I24"/>
  </mergeCells>
  <printOptions horizontalCentered="1"/>
  <pageMargins left="0.25" right="0.25" top="0.75" bottom="0.75" header="0.25" footer="0.75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Ruler="0" topLeftCell="A4" zoomScaleNormal="100" workbookViewId="0">
      <selection activeCell="R25" sqref="R25"/>
    </sheetView>
  </sheetViews>
  <sheetFormatPr defaultColWidth="13.7109375" defaultRowHeight="12.75" x14ac:dyDescent="0.2"/>
  <cols>
    <col min="1" max="1" width="29.7109375" customWidth="1"/>
    <col min="2" max="2" width="1.7109375" customWidth="1"/>
    <col min="3" max="3" width="9.5703125" customWidth="1"/>
    <col min="4" max="4" width="1.7109375" customWidth="1"/>
    <col min="5" max="5" width="9.42578125" customWidth="1"/>
    <col min="6" max="6" width="1.7109375" customWidth="1"/>
    <col min="7" max="7" width="10.85546875" customWidth="1"/>
    <col min="8" max="8" width="1.7109375" customWidth="1"/>
    <col min="9" max="9" width="7.5703125" customWidth="1"/>
    <col min="10" max="10" width="1.7109375" customWidth="1"/>
    <col min="11" max="11" width="6.5703125" customWidth="1"/>
    <col min="12" max="12" width="1.7109375" customWidth="1"/>
    <col min="13" max="13" width="11.140625" customWidth="1"/>
    <col min="14" max="14" width="1.7109375" customWidth="1"/>
    <col min="15" max="15" width="11.5703125" customWidth="1"/>
    <col min="16" max="16384" width="13.7109375" style="34"/>
  </cols>
  <sheetData>
    <row r="1" spans="1:15" ht="45.75" customHeight="1" x14ac:dyDescent="0.2">
      <c r="A1" s="18"/>
      <c r="B1" s="19"/>
      <c r="C1" s="92" t="s">
        <v>27</v>
      </c>
      <c r="D1" s="92"/>
      <c r="E1" s="92"/>
      <c r="F1" s="92"/>
      <c r="G1" s="92"/>
      <c r="H1" s="92"/>
      <c r="I1" s="92"/>
      <c r="J1" s="92"/>
      <c r="K1" s="92"/>
      <c r="L1" s="19"/>
      <c r="M1" s="19"/>
      <c r="N1" s="20"/>
      <c r="O1" s="21"/>
    </row>
    <row r="2" spans="1:15" ht="12.95" customHeight="1" x14ac:dyDescent="0.2">
      <c r="A2" s="18"/>
      <c r="B2" s="19"/>
      <c r="C2" s="93"/>
      <c r="D2" s="93"/>
      <c r="E2" s="93"/>
      <c r="F2" s="93"/>
      <c r="G2" s="93"/>
      <c r="H2" s="93"/>
      <c r="I2" s="93"/>
      <c r="J2" s="93"/>
      <c r="K2" s="93"/>
      <c r="L2" s="19"/>
      <c r="M2" s="19"/>
      <c r="N2" s="20"/>
      <c r="O2" s="23"/>
    </row>
    <row r="3" spans="1:15" ht="32.25" x14ac:dyDescent="0.2">
      <c r="A3" s="19"/>
      <c r="B3" s="20"/>
      <c r="C3" s="91" t="s">
        <v>28</v>
      </c>
      <c r="D3" s="91"/>
      <c r="E3" s="91"/>
      <c r="F3" s="91"/>
      <c r="G3" s="91"/>
      <c r="H3" s="91"/>
      <c r="I3" s="91"/>
      <c r="J3" s="91"/>
      <c r="K3" s="91"/>
      <c r="N3" s="20"/>
      <c r="O3" s="24" t="s">
        <v>29</v>
      </c>
    </row>
    <row r="4" spans="1:15" ht="31.5" customHeight="1" x14ac:dyDescent="0.2">
      <c r="A4" s="25" t="s">
        <v>3</v>
      </c>
      <c r="B4" s="20"/>
      <c r="C4" s="24" t="s">
        <v>30</v>
      </c>
      <c r="D4" s="24"/>
      <c r="E4" s="24" t="s">
        <v>31</v>
      </c>
      <c r="F4" s="24"/>
      <c r="G4" s="24" t="s">
        <v>32</v>
      </c>
      <c r="H4" s="24"/>
      <c r="I4" s="24" t="s">
        <v>33</v>
      </c>
      <c r="J4" s="24"/>
      <c r="K4" s="24" t="s">
        <v>18</v>
      </c>
      <c r="L4" s="22"/>
      <c r="M4" s="22" t="s">
        <v>34</v>
      </c>
      <c r="N4" s="20"/>
      <c r="O4" s="24" t="s">
        <v>35</v>
      </c>
    </row>
    <row r="5" spans="1:15" x14ac:dyDescent="0.2">
      <c r="A5" s="26" t="s">
        <v>9</v>
      </c>
      <c r="B5" s="1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19"/>
      <c r="O5" s="27"/>
    </row>
    <row r="6" spans="1:15" ht="20.25" customHeight="1" x14ac:dyDescent="0.2">
      <c r="A6" s="31" t="s">
        <v>10</v>
      </c>
      <c r="B6" s="32"/>
      <c r="C6" s="74">
        <v>2517</v>
      </c>
      <c r="D6" s="74"/>
      <c r="E6" s="74">
        <v>8</v>
      </c>
      <c r="F6" s="74"/>
      <c r="G6" s="78">
        <v>610</v>
      </c>
      <c r="H6" s="74"/>
      <c r="I6" s="78">
        <v>0</v>
      </c>
      <c r="J6" s="74"/>
      <c r="K6" s="74">
        <v>1</v>
      </c>
      <c r="L6" s="74"/>
      <c r="M6" s="74">
        <v>-17</v>
      </c>
      <c r="N6" s="75"/>
      <c r="O6" s="74">
        <f>SUM(C6,E6,G6,I6,K6,M6)</f>
        <v>3119</v>
      </c>
    </row>
    <row r="7" spans="1:15" ht="12.95" customHeight="1" x14ac:dyDescent="0.2">
      <c r="A7" s="19"/>
      <c r="B7" s="19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  <c r="O7" s="77"/>
    </row>
    <row r="8" spans="1:15" ht="12.95" customHeight="1" x14ac:dyDescent="0.2">
      <c r="A8" s="31" t="s">
        <v>11</v>
      </c>
      <c r="B8" s="3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32"/>
      <c r="O8" s="32"/>
    </row>
    <row r="9" spans="1:15" ht="12.95" customHeight="1" x14ac:dyDescent="0.2">
      <c r="A9" s="41" t="s">
        <v>12</v>
      </c>
      <c r="B9" s="1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19"/>
      <c r="O9" s="19"/>
    </row>
    <row r="10" spans="1:15" ht="12.95" customHeight="1" x14ac:dyDescent="0.2">
      <c r="A10" s="43" t="s">
        <v>36</v>
      </c>
      <c r="B10" s="32"/>
      <c r="C10" s="62">
        <v>703</v>
      </c>
      <c r="D10" s="62"/>
      <c r="E10" s="63">
        <v>7</v>
      </c>
      <c r="F10" s="63"/>
      <c r="G10" s="63">
        <v>12</v>
      </c>
      <c r="H10" s="63"/>
      <c r="I10" s="63">
        <v>0</v>
      </c>
      <c r="J10" s="63"/>
      <c r="K10" s="63">
        <v>0</v>
      </c>
      <c r="L10" s="63"/>
      <c r="M10" s="63">
        <v>-5</v>
      </c>
      <c r="N10" s="32"/>
      <c r="O10" s="62">
        <f t="shared" ref="O10:O15" si="0">SUM(C10,E10,G10,I10,K10,M10)</f>
        <v>717</v>
      </c>
    </row>
    <row r="11" spans="1:15" ht="12.95" customHeight="1" x14ac:dyDescent="0.2">
      <c r="A11" s="44" t="s">
        <v>37</v>
      </c>
      <c r="B11" s="19"/>
      <c r="C11" s="64">
        <v>414</v>
      </c>
      <c r="D11" s="64"/>
      <c r="E11" s="81">
        <v>0</v>
      </c>
      <c r="F11" s="65"/>
      <c r="G11" s="65">
        <v>0</v>
      </c>
      <c r="H11" s="65"/>
      <c r="I11" s="65">
        <v>0</v>
      </c>
      <c r="J11" s="65"/>
      <c r="K11" s="65">
        <v>0</v>
      </c>
      <c r="L11" s="65"/>
      <c r="M11" s="65">
        <v>0</v>
      </c>
      <c r="N11" s="19"/>
      <c r="O11" s="64">
        <f t="shared" si="0"/>
        <v>414</v>
      </c>
    </row>
    <row r="12" spans="1:15" ht="12.95" customHeight="1" x14ac:dyDescent="0.2">
      <c r="A12" s="43" t="s">
        <v>38</v>
      </c>
      <c r="B12" s="32"/>
      <c r="C12" s="66">
        <v>352</v>
      </c>
      <c r="D12" s="62"/>
      <c r="E12" s="67">
        <v>145</v>
      </c>
      <c r="F12" s="63"/>
      <c r="G12" s="67">
        <v>0</v>
      </c>
      <c r="H12" s="63"/>
      <c r="I12" s="67">
        <v>0</v>
      </c>
      <c r="J12" s="63"/>
      <c r="K12" s="67">
        <v>0</v>
      </c>
      <c r="L12" s="63"/>
      <c r="M12" s="67">
        <v>-2</v>
      </c>
      <c r="N12" s="32"/>
      <c r="O12" s="66">
        <f t="shared" si="0"/>
        <v>495</v>
      </c>
    </row>
    <row r="13" spans="1:15" ht="12.95" customHeight="1" x14ac:dyDescent="0.2">
      <c r="A13" s="45" t="s">
        <v>39</v>
      </c>
      <c r="B13" s="19"/>
      <c r="C13" s="68">
        <f>(SUM(C10,C11,C12))</f>
        <v>1469</v>
      </c>
      <c r="D13" s="64"/>
      <c r="E13" s="82">
        <f>(SUM(E10,E11,E12))</f>
        <v>152</v>
      </c>
      <c r="F13" s="65"/>
      <c r="G13" s="82">
        <f>(SUM(G10,G11,G12))</f>
        <v>12</v>
      </c>
      <c r="H13" s="65"/>
      <c r="I13" s="82">
        <f>(SUM(I10,I11,I12))</f>
        <v>0</v>
      </c>
      <c r="J13" s="65"/>
      <c r="K13" s="82">
        <f>(SUM(K10,K11,K12))</f>
        <v>0</v>
      </c>
      <c r="L13" s="65"/>
      <c r="M13" s="82">
        <f>(SUM(M10,M11,M12))</f>
        <v>-7</v>
      </c>
      <c r="N13" s="19"/>
      <c r="O13" s="68">
        <f t="shared" si="0"/>
        <v>1626</v>
      </c>
    </row>
    <row r="14" spans="1:15" ht="12.95" customHeight="1" x14ac:dyDescent="0.2">
      <c r="A14" s="42" t="s">
        <v>13</v>
      </c>
      <c r="B14" s="32"/>
      <c r="C14" s="66">
        <v>80</v>
      </c>
      <c r="D14" s="62"/>
      <c r="E14" s="67">
        <v>249</v>
      </c>
      <c r="F14" s="63"/>
      <c r="G14" s="67">
        <v>0</v>
      </c>
      <c r="H14" s="63"/>
      <c r="I14" s="67">
        <v>1</v>
      </c>
      <c r="J14" s="63"/>
      <c r="K14" s="67">
        <v>0</v>
      </c>
      <c r="L14" s="63"/>
      <c r="M14" s="67">
        <v>-1</v>
      </c>
      <c r="N14" s="32"/>
      <c r="O14" s="66">
        <f t="shared" si="0"/>
        <v>329</v>
      </c>
    </row>
    <row r="15" spans="1:15" ht="12.95" customHeight="1" x14ac:dyDescent="0.2">
      <c r="A15" s="80" t="s">
        <v>14</v>
      </c>
      <c r="B15" s="19"/>
      <c r="C15" s="68">
        <f>(SUM(C13+C14))</f>
        <v>1549</v>
      </c>
      <c r="D15" s="64"/>
      <c r="E15" s="82">
        <f>(SUM(E13+E14))</f>
        <v>401</v>
      </c>
      <c r="F15" s="65"/>
      <c r="G15" s="82">
        <f>(SUM(G13+G14))</f>
        <v>12</v>
      </c>
      <c r="H15" s="65"/>
      <c r="I15" s="82">
        <f>(SUM(I13+I14))</f>
        <v>1</v>
      </c>
      <c r="J15" s="65"/>
      <c r="K15" s="82">
        <f>(SUM(K13+K14))</f>
        <v>0</v>
      </c>
      <c r="L15" s="65"/>
      <c r="M15" s="82">
        <f>(SUM(M13+M14))</f>
        <v>-8</v>
      </c>
      <c r="N15" s="19"/>
      <c r="O15" s="68">
        <f t="shared" si="0"/>
        <v>1955</v>
      </c>
    </row>
    <row r="16" spans="1:15" ht="12.95" customHeight="1" x14ac:dyDescent="0.2">
      <c r="A16" s="32"/>
      <c r="B16" s="32"/>
      <c r="C16" s="62"/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32"/>
      <c r="O16" s="62"/>
    </row>
    <row r="17" spans="1:15" ht="12.95" customHeight="1" x14ac:dyDescent="0.2">
      <c r="A17" s="28" t="s">
        <v>40</v>
      </c>
      <c r="B17" s="19"/>
      <c r="C17" s="64"/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19"/>
      <c r="O17" s="64"/>
    </row>
    <row r="18" spans="1:15" ht="12.95" customHeight="1" x14ac:dyDescent="0.2">
      <c r="A18" s="42" t="s">
        <v>41</v>
      </c>
      <c r="B18" s="32"/>
      <c r="C18" s="62">
        <v>332</v>
      </c>
      <c r="D18" s="62"/>
      <c r="E18" s="63">
        <v>0</v>
      </c>
      <c r="F18" s="63"/>
      <c r="G18" s="63">
        <v>2</v>
      </c>
      <c r="H18" s="63"/>
      <c r="I18" s="63">
        <v>0</v>
      </c>
      <c r="J18" s="63"/>
      <c r="K18" s="63">
        <v>0</v>
      </c>
      <c r="L18" s="63"/>
      <c r="M18" s="63">
        <v>-9</v>
      </c>
      <c r="N18" s="32"/>
      <c r="O18" s="62">
        <f>SUM(C18,E18,G18,I18,K18,M18)</f>
        <v>325</v>
      </c>
    </row>
    <row r="19" spans="1:15" ht="12.95" customHeight="1" x14ac:dyDescent="0.2">
      <c r="A19" s="41" t="s">
        <v>42</v>
      </c>
      <c r="B19" s="19"/>
      <c r="C19" s="64">
        <v>354</v>
      </c>
      <c r="D19" s="64"/>
      <c r="E19" s="65">
        <v>0</v>
      </c>
      <c r="F19" s="65"/>
      <c r="G19" s="65">
        <v>3</v>
      </c>
      <c r="H19" s="65"/>
      <c r="I19" s="65">
        <v>0</v>
      </c>
      <c r="J19" s="65"/>
      <c r="K19" s="65">
        <v>0</v>
      </c>
      <c r="L19" s="65"/>
      <c r="M19" s="65">
        <v>-92</v>
      </c>
      <c r="N19" s="19"/>
      <c r="O19" s="64">
        <f>SUM(C19,E19,G19,I19,K19,M19)</f>
        <v>265</v>
      </c>
    </row>
    <row r="20" spans="1:15" ht="12.95" customHeight="1" x14ac:dyDescent="0.2">
      <c r="A20" s="42" t="s">
        <v>43</v>
      </c>
      <c r="B20" s="32"/>
      <c r="C20" s="66">
        <v>111</v>
      </c>
      <c r="D20" s="62"/>
      <c r="E20" s="67">
        <v>5</v>
      </c>
      <c r="F20" s="63"/>
      <c r="G20" s="67">
        <v>23</v>
      </c>
      <c r="H20" s="63"/>
      <c r="I20" s="69">
        <v>0</v>
      </c>
      <c r="J20" s="63"/>
      <c r="K20" s="69">
        <v>0</v>
      </c>
      <c r="L20" s="63"/>
      <c r="M20" s="67">
        <v>-16</v>
      </c>
      <c r="N20" s="32"/>
      <c r="O20" s="66">
        <f>SUM(C20,E20,G20,I20,K20,M20)</f>
        <v>123</v>
      </c>
    </row>
    <row r="21" spans="1:15" ht="12.95" customHeight="1" x14ac:dyDescent="0.2">
      <c r="A21" s="44" t="s">
        <v>44</v>
      </c>
      <c r="B21" s="19"/>
      <c r="C21" s="68">
        <f>(SUM(C18,C19,C20))</f>
        <v>797</v>
      </c>
      <c r="D21" s="64"/>
      <c r="E21" s="82">
        <f>(SUM(E18,E19,E20))</f>
        <v>5</v>
      </c>
      <c r="F21" s="65"/>
      <c r="G21" s="82">
        <f>(SUM(G18,G19,G20))</f>
        <v>28</v>
      </c>
      <c r="H21" s="65"/>
      <c r="I21" s="82">
        <f>(SUM(I18,I19,I20))</f>
        <v>0</v>
      </c>
      <c r="J21" s="65"/>
      <c r="K21" s="82">
        <f>(SUM(K18,K19,K20))</f>
        <v>0</v>
      </c>
      <c r="L21" s="65"/>
      <c r="M21" s="82">
        <f>(SUM(M18,M19,M20))</f>
        <v>-117</v>
      </c>
      <c r="N21" s="19"/>
      <c r="O21" s="68">
        <f>SUM(C21,E21,G21,I21,K21,M21)</f>
        <v>713</v>
      </c>
    </row>
    <row r="22" spans="1:15" ht="12.95" customHeight="1" x14ac:dyDescent="0.2">
      <c r="A22" s="32"/>
      <c r="B22" s="32"/>
      <c r="C22" s="62"/>
      <c r="D22" s="62"/>
      <c r="E22" s="63"/>
      <c r="F22" s="63"/>
      <c r="G22" s="63"/>
      <c r="H22" s="63"/>
      <c r="I22" s="63"/>
      <c r="J22" s="63"/>
      <c r="K22" s="63"/>
      <c r="L22" s="63"/>
      <c r="M22" s="63"/>
      <c r="N22" s="32"/>
      <c r="O22" s="62"/>
    </row>
    <row r="23" spans="1:15" ht="12.95" customHeight="1" x14ac:dyDescent="0.2">
      <c r="A23" s="28" t="s">
        <v>45</v>
      </c>
      <c r="B23" s="19"/>
      <c r="C23" s="64"/>
      <c r="D23" s="64"/>
      <c r="E23" s="65"/>
      <c r="F23" s="65"/>
      <c r="G23" s="65"/>
      <c r="H23" s="65"/>
      <c r="I23" s="65"/>
      <c r="J23" s="65"/>
      <c r="K23" s="65"/>
      <c r="L23" s="65"/>
      <c r="M23" s="65"/>
      <c r="N23" s="19"/>
      <c r="O23" s="64"/>
    </row>
    <row r="24" spans="1:15" ht="12.95" customHeight="1" x14ac:dyDescent="0.2">
      <c r="A24" s="42" t="s">
        <v>46</v>
      </c>
      <c r="B24" s="32"/>
      <c r="C24" s="62">
        <v>35</v>
      </c>
      <c r="D24" s="62"/>
      <c r="E24" s="63">
        <v>93</v>
      </c>
      <c r="F24" s="63"/>
      <c r="G24" s="63">
        <v>0</v>
      </c>
      <c r="H24" s="63"/>
      <c r="I24" s="63">
        <v>0</v>
      </c>
      <c r="J24" s="63"/>
      <c r="K24" s="63">
        <v>0</v>
      </c>
      <c r="L24" s="63"/>
      <c r="M24" s="63">
        <v>0</v>
      </c>
      <c r="N24" s="32"/>
      <c r="O24" s="62">
        <f>SUM(C24,E24,G24,I24,K24,M24)</f>
        <v>128</v>
      </c>
    </row>
    <row r="25" spans="1:15" ht="12.95" customHeight="1" x14ac:dyDescent="0.2">
      <c r="A25" s="41" t="s">
        <v>47</v>
      </c>
      <c r="B25" s="19"/>
      <c r="C25" s="64">
        <v>0</v>
      </c>
      <c r="D25" s="64"/>
      <c r="E25" s="65">
        <v>297</v>
      </c>
      <c r="F25" s="65"/>
      <c r="G25" s="65">
        <v>0</v>
      </c>
      <c r="H25" s="65"/>
      <c r="I25" s="65">
        <v>0</v>
      </c>
      <c r="J25" s="65"/>
      <c r="K25" s="65">
        <v>0</v>
      </c>
      <c r="L25" s="65"/>
      <c r="M25" s="65">
        <v>0</v>
      </c>
      <c r="N25" s="19"/>
      <c r="O25" s="64">
        <f>SUM(C25,E25,G25,I25,K25,M25)</f>
        <v>297</v>
      </c>
    </row>
    <row r="26" spans="1:15" ht="12.95" customHeight="1" x14ac:dyDescent="0.2">
      <c r="A26" s="42" t="s">
        <v>48</v>
      </c>
      <c r="B26" s="32"/>
      <c r="C26" s="66">
        <v>0</v>
      </c>
      <c r="D26" s="62"/>
      <c r="E26" s="67">
        <v>76</v>
      </c>
      <c r="F26" s="63"/>
      <c r="G26" s="67">
        <v>0</v>
      </c>
      <c r="H26" s="63"/>
      <c r="I26" s="67">
        <v>0</v>
      </c>
      <c r="J26" s="63"/>
      <c r="K26" s="67">
        <v>0</v>
      </c>
      <c r="L26" s="63"/>
      <c r="M26" s="67">
        <v>0</v>
      </c>
      <c r="N26" s="32"/>
      <c r="O26" s="66">
        <f>SUM(C26,E26,G26,I26,K26,M26)</f>
        <v>76</v>
      </c>
    </row>
    <row r="27" spans="1:15" ht="12.95" customHeight="1" x14ac:dyDescent="0.2">
      <c r="A27" s="44" t="s">
        <v>49</v>
      </c>
      <c r="B27" s="19"/>
      <c r="C27" s="68">
        <f>(SUM(C24,C25,C26))</f>
        <v>35</v>
      </c>
      <c r="D27" s="64"/>
      <c r="E27" s="82">
        <f>(SUM(E24,E25,E26))</f>
        <v>466</v>
      </c>
      <c r="F27" s="65"/>
      <c r="G27" s="82">
        <f>(SUM(G24,G25,G26))</f>
        <v>0</v>
      </c>
      <c r="H27" s="65"/>
      <c r="I27" s="82">
        <f>(SUM(I24,I25,I26))</f>
        <v>0</v>
      </c>
      <c r="J27" s="65"/>
      <c r="K27" s="82">
        <f>(SUM(K24,K25,K26))</f>
        <v>0</v>
      </c>
      <c r="L27" s="65"/>
      <c r="M27" s="82">
        <f>(SUM(M24,M25,M26))</f>
        <v>0</v>
      </c>
      <c r="N27" s="19"/>
      <c r="O27" s="68">
        <f>SUM(C27,E27,G27,I27,K27,M27)</f>
        <v>501</v>
      </c>
    </row>
    <row r="28" spans="1:15" ht="12.95" customHeight="1" x14ac:dyDescent="0.2">
      <c r="A28" s="32"/>
      <c r="B28" s="32"/>
      <c r="C28" s="62"/>
      <c r="D28" s="62"/>
      <c r="E28" s="63"/>
      <c r="F28" s="63"/>
      <c r="G28" s="63"/>
      <c r="H28" s="63"/>
      <c r="I28" s="63"/>
      <c r="J28" s="63"/>
      <c r="K28" s="63"/>
      <c r="L28" s="63"/>
      <c r="M28" s="63"/>
      <c r="N28" s="32"/>
      <c r="O28" s="62"/>
    </row>
    <row r="29" spans="1:15" ht="12.95" customHeight="1" x14ac:dyDescent="0.2">
      <c r="A29" s="28" t="s">
        <v>50</v>
      </c>
      <c r="B29" s="19"/>
      <c r="C29" s="64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19"/>
      <c r="O29" s="64"/>
    </row>
    <row r="30" spans="1:15" ht="12.95" customHeight="1" x14ac:dyDescent="0.2">
      <c r="A30" s="42" t="s">
        <v>51</v>
      </c>
      <c r="B30" s="32"/>
      <c r="C30" s="62">
        <v>0</v>
      </c>
      <c r="D30" s="62"/>
      <c r="E30" s="63">
        <v>79</v>
      </c>
      <c r="F30" s="63"/>
      <c r="G30" s="63">
        <v>0</v>
      </c>
      <c r="H30" s="63"/>
      <c r="I30" s="63">
        <v>0</v>
      </c>
      <c r="J30" s="63"/>
      <c r="K30" s="63">
        <v>0</v>
      </c>
      <c r="L30" s="63"/>
      <c r="M30" s="63">
        <v>0</v>
      </c>
      <c r="N30" s="32"/>
      <c r="O30" s="62">
        <f>SUM(C30,E30,G30,I30,K30,M30)</f>
        <v>79</v>
      </c>
    </row>
    <row r="31" spans="1:15" ht="12.95" customHeight="1" x14ac:dyDescent="0.2">
      <c r="A31" s="41" t="s">
        <v>18</v>
      </c>
      <c r="B31" s="19"/>
      <c r="C31" s="70">
        <v>30</v>
      </c>
      <c r="D31" s="64"/>
      <c r="E31" s="83">
        <v>1</v>
      </c>
      <c r="F31" s="65"/>
      <c r="G31" s="83">
        <v>2</v>
      </c>
      <c r="H31" s="65"/>
      <c r="I31" s="83">
        <v>22</v>
      </c>
      <c r="J31" s="65"/>
      <c r="K31" s="83">
        <v>17</v>
      </c>
      <c r="L31" s="65"/>
      <c r="M31" s="83">
        <v>-7</v>
      </c>
      <c r="N31" s="19"/>
      <c r="O31" s="70">
        <f>SUM(C31,E31,G31,I31,K31,M31)</f>
        <v>65</v>
      </c>
    </row>
    <row r="32" spans="1:15" ht="12.95" customHeight="1" x14ac:dyDescent="0.2">
      <c r="A32" s="43" t="s">
        <v>52</v>
      </c>
      <c r="B32" s="32"/>
      <c r="C32" s="71">
        <f>(SUM(C30,C31))</f>
        <v>30</v>
      </c>
      <c r="D32" s="62"/>
      <c r="E32" s="84">
        <f>(SUM(E30,E31))</f>
        <v>80</v>
      </c>
      <c r="F32" s="63"/>
      <c r="G32" s="84">
        <f>(SUM(G30,G31))</f>
        <v>2</v>
      </c>
      <c r="H32" s="63"/>
      <c r="I32" s="84">
        <f>(SUM(I30,I31))</f>
        <v>22</v>
      </c>
      <c r="J32" s="63"/>
      <c r="K32" s="84">
        <f>(SUM(K30,K31))</f>
        <v>17</v>
      </c>
      <c r="L32" s="63"/>
      <c r="M32" s="84">
        <f>(SUM(M30,M31))</f>
        <v>-7</v>
      </c>
      <c r="N32" s="32"/>
      <c r="O32" s="71">
        <f>SUM(C32,E32,G32,I32,K32,M32)</f>
        <v>144</v>
      </c>
    </row>
    <row r="33" spans="1:15" ht="12.95" customHeight="1" x14ac:dyDescent="0.2">
      <c r="A33" s="19"/>
      <c r="B33" s="19"/>
      <c r="C33" s="70"/>
      <c r="D33" s="64"/>
      <c r="E33" s="83"/>
      <c r="F33" s="65"/>
      <c r="G33" s="83"/>
      <c r="H33" s="65"/>
      <c r="I33" s="83"/>
      <c r="J33" s="65"/>
      <c r="K33" s="83"/>
      <c r="L33" s="65"/>
      <c r="M33" s="83"/>
      <c r="N33" s="19"/>
      <c r="O33" s="70"/>
    </row>
    <row r="34" spans="1:15" ht="12.95" customHeight="1" x14ac:dyDescent="0.2">
      <c r="A34" s="33" t="s">
        <v>53</v>
      </c>
      <c r="B34" s="32"/>
      <c r="C34" s="72">
        <f>(SUM(C6,C15,C21,C27,C32))</f>
        <v>4928</v>
      </c>
      <c r="D34" s="62"/>
      <c r="E34" s="85">
        <f>(SUM(E6,E15,E21,E27,E32))</f>
        <v>960</v>
      </c>
      <c r="F34" s="63"/>
      <c r="G34" s="85">
        <f>(SUM(G6,G15,G21,G27,G32))</f>
        <v>652</v>
      </c>
      <c r="H34" s="63"/>
      <c r="I34" s="85">
        <f>(SUM(I6,I15,I21,I27,I32))</f>
        <v>23</v>
      </c>
      <c r="J34" s="63"/>
      <c r="K34" s="85">
        <f>(SUM(K6,K15,K21,K27,K32))</f>
        <v>18</v>
      </c>
      <c r="L34" s="63"/>
      <c r="M34" s="85">
        <f>(SUM(M6,M15,M21,M27,M32))</f>
        <v>-149</v>
      </c>
      <c r="N34" s="32"/>
      <c r="O34" s="72">
        <f>SUM(C34,E34,G34,I34,K34,M34)</f>
        <v>6432</v>
      </c>
    </row>
    <row r="35" spans="1:15" ht="12.95" customHeight="1" x14ac:dyDescent="0.2">
      <c r="A35" s="19"/>
      <c r="B35" s="19"/>
      <c r="C35" s="68"/>
      <c r="D35" s="64"/>
      <c r="E35" s="82"/>
      <c r="F35" s="65"/>
      <c r="G35" s="82"/>
      <c r="H35" s="65"/>
      <c r="I35" s="82"/>
      <c r="J35" s="65"/>
      <c r="K35" s="82"/>
      <c r="L35" s="65"/>
      <c r="M35" s="82"/>
      <c r="N35" s="19"/>
      <c r="O35" s="68"/>
    </row>
    <row r="36" spans="1:15" ht="12.95" customHeight="1" x14ac:dyDescent="0.2">
      <c r="A36" s="31" t="s">
        <v>17</v>
      </c>
      <c r="B36" s="32"/>
      <c r="C36" s="66">
        <v>193</v>
      </c>
      <c r="D36" s="62"/>
      <c r="E36" s="67">
        <v>32</v>
      </c>
      <c r="F36" s="63"/>
      <c r="G36" s="67">
        <v>2</v>
      </c>
      <c r="H36" s="63"/>
      <c r="I36" s="67">
        <v>793</v>
      </c>
      <c r="J36" s="63"/>
      <c r="K36" s="67">
        <v>42</v>
      </c>
      <c r="L36" s="63"/>
      <c r="M36" s="67">
        <v>-18</v>
      </c>
      <c r="N36" s="32"/>
      <c r="O36" s="66">
        <f>SUM(C36,E36,G36,I36,K36,M36)</f>
        <v>1044</v>
      </c>
    </row>
    <row r="37" spans="1:15" ht="12.95" customHeight="1" x14ac:dyDescent="0.2">
      <c r="A37" s="46" t="s">
        <v>19</v>
      </c>
      <c r="B37" s="19"/>
      <c r="C37" s="73">
        <f>(C34+C36)</f>
        <v>5121</v>
      </c>
      <c r="D37" s="64"/>
      <c r="E37" s="86">
        <f>(E34+E36)</f>
        <v>992</v>
      </c>
      <c r="F37" s="65"/>
      <c r="G37" s="86">
        <f>(G34+G36)</f>
        <v>654</v>
      </c>
      <c r="H37" s="65"/>
      <c r="I37" s="86">
        <f>(I34+I36)</f>
        <v>816</v>
      </c>
      <c r="J37" s="65"/>
      <c r="K37" s="86">
        <f>(K34+K36)</f>
        <v>60</v>
      </c>
      <c r="L37" s="65"/>
      <c r="M37" s="86">
        <f>(M34+M36)</f>
        <v>-167</v>
      </c>
      <c r="N37" s="19"/>
      <c r="O37" s="73">
        <f>SUM(C37,E37,G37,I37,K37,M37)</f>
        <v>7476</v>
      </c>
    </row>
    <row r="38" spans="1:15" ht="12.95" customHeight="1" x14ac:dyDescent="0.2">
      <c r="A38" s="32"/>
      <c r="B38" s="32"/>
      <c r="C38" s="71"/>
      <c r="D38" s="62"/>
      <c r="E38" s="84"/>
      <c r="F38" s="63"/>
      <c r="G38" s="84"/>
      <c r="H38" s="63"/>
      <c r="I38" s="84"/>
      <c r="J38" s="63"/>
      <c r="K38" s="84"/>
      <c r="L38" s="63"/>
      <c r="M38" s="84"/>
      <c r="N38" s="32"/>
      <c r="O38" s="71"/>
    </row>
    <row r="39" spans="1:15" ht="12.95" customHeight="1" x14ac:dyDescent="0.2">
      <c r="A39" s="28" t="s">
        <v>20</v>
      </c>
      <c r="B39" s="19"/>
      <c r="C39" s="70">
        <v>-28</v>
      </c>
      <c r="D39" s="64"/>
      <c r="E39" s="83">
        <v>-28</v>
      </c>
      <c r="F39" s="65"/>
      <c r="G39" s="83">
        <v>0</v>
      </c>
      <c r="H39" s="65"/>
      <c r="I39" s="83">
        <v>-89</v>
      </c>
      <c r="J39" s="65"/>
      <c r="K39" s="83">
        <v>-75</v>
      </c>
      <c r="L39" s="65"/>
      <c r="M39" s="83">
        <v>18</v>
      </c>
      <c r="N39" s="19"/>
      <c r="O39" s="70">
        <f>SUM(C39,E39,G39,I39,K39,M39)</f>
        <v>-202</v>
      </c>
    </row>
    <row r="40" spans="1:15" ht="12.95" customHeight="1" x14ac:dyDescent="0.2">
      <c r="A40" s="47" t="s">
        <v>21</v>
      </c>
      <c r="B40" s="32"/>
      <c r="C40" s="79">
        <f>(C37+C39)</f>
        <v>5093</v>
      </c>
      <c r="D40" s="62"/>
      <c r="E40" s="87">
        <f>(E37+E39)</f>
        <v>964</v>
      </c>
      <c r="F40" s="63"/>
      <c r="G40" s="87">
        <f>(G37+G39)</f>
        <v>654</v>
      </c>
      <c r="H40" s="63"/>
      <c r="I40" s="87">
        <f>(I37+I39)</f>
        <v>727</v>
      </c>
      <c r="J40" s="63"/>
      <c r="K40" s="87">
        <f>(K37+K39)</f>
        <v>-15</v>
      </c>
      <c r="L40" s="63"/>
      <c r="M40" s="87">
        <f>(M37+M39)</f>
        <v>-149</v>
      </c>
      <c r="N40" s="32"/>
      <c r="O40" s="79">
        <f>SUM(C40,E40,G40,I40,K40,M40)</f>
        <v>7274</v>
      </c>
    </row>
    <row r="41" spans="1:15" x14ac:dyDescent="0.2">
      <c r="C41" s="17"/>
      <c r="E41" s="17"/>
      <c r="G41" s="17"/>
      <c r="I41" s="17"/>
      <c r="K41" s="17"/>
      <c r="M41" s="17"/>
      <c r="O41" s="17"/>
    </row>
  </sheetData>
  <mergeCells count="3">
    <mergeCell ref="C3:K3"/>
    <mergeCell ref="C1:K1"/>
    <mergeCell ref="C2:K2"/>
  </mergeCells>
  <printOptions horizontalCentered="1"/>
  <pageMargins left="0.25" right="0.25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Ruler="0" zoomScaleNormal="100" workbookViewId="0">
      <selection activeCell="Q10" sqref="Q10"/>
    </sheetView>
  </sheetViews>
  <sheetFormatPr defaultColWidth="13.7109375" defaultRowHeight="12.75" x14ac:dyDescent="0.2"/>
  <cols>
    <col min="1" max="1" width="29.7109375" customWidth="1"/>
    <col min="2" max="2" width="1.7109375" customWidth="1"/>
    <col min="3" max="3" width="9.5703125" customWidth="1"/>
    <col min="4" max="4" width="1.7109375" customWidth="1"/>
    <col min="5" max="5" width="9.42578125" customWidth="1"/>
    <col min="6" max="6" width="1.7109375" customWidth="1"/>
    <col min="7" max="7" width="10.85546875" customWidth="1"/>
    <col min="8" max="8" width="1.7109375" customWidth="1"/>
    <col min="9" max="9" width="7.5703125" customWidth="1"/>
    <col min="10" max="10" width="1.7109375" customWidth="1"/>
    <col min="11" max="11" width="6.5703125" customWidth="1"/>
    <col min="12" max="12" width="1.7109375" customWidth="1"/>
    <col min="13" max="13" width="10.7109375" customWidth="1"/>
    <col min="14" max="14" width="1.7109375" customWidth="1"/>
    <col min="15" max="15" width="11.42578125" customWidth="1"/>
    <col min="16" max="16384" width="13.7109375" style="34"/>
  </cols>
  <sheetData>
    <row r="1" spans="1:15" ht="45.75" customHeight="1" x14ac:dyDescent="0.2">
      <c r="A1" s="18"/>
      <c r="B1" s="19"/>
      <c r="C1" s="94" t="s">
        <v>54</v>
      </c>
      <c r="D1" s="92"/>
      <c r="E1" s="92"/>
      <c r="F1" s="92"/>
      <c r="G1" s="92"/>
      <c r="H1" s="92"/>
      <c r="I1" s="92"/>
      <c r="J1" s="92"/>
      <c r="K1" s="92"/>
      <c r="L1" s="19"/>
      <c r="M1" s="19"/>
      <c r="N1" s="30"/>
      <c r="O1" s="21"/>
    </row>
    <row r="2" spans="1:15" ht="13.5" thickBot="1" x14ac:dyDescent="0.25">
      <c r="A2" s="18"/>
      <c r="B2" s="19"/>
      <c r="C2" s="93"/>
      <c r="D2" s="93"/>
      <c r="E2" s="93"/>
      <c r="F2" s="93"/>
      <c r="G2" s="93"/>
      <c r="H2" s="93"/>
      <c r="I2" s="93"/>
      <c r="J2" s="93"/>
      <c r="K2" s="93"/>
      <c r="L2" s="19"/>
      <c r="M2" s="19"/>
      <c r="N2" s="30"/>
      <c r="O2" s="23"/>
    </row>
    <row r="3" spans="1:15" ht="32.25" thickBot="1" x14ac:dyDescent="0.25">
      <c r="A3" s="19"/>
      <c r="B3" s="30"/>
      <c r="C3" s="91" t="s">
        <v>28</v>
      </c>
      <c r="D3" s="91"/>
      <c r="E3" s="91"/>
      <c r="F3" s="91"/>
      <c r="G3" s="91"/>
      <c r="H3" s="91"/>
      <c r="I3" s="91"/>
      <c r="J3" s="91"/>
      <c r="K3" s="91"/>
      <c r="N3" s="30"/>
      <c r="O3" s="53" t="s">
        <v>55</v>
      </c>
    </row>
    <row r="4" spans="1:15" ht="31.5" customHeight="1" thickBot="1" x14ac:dyDescent="0.25">
      <c r="A4" s="25" t="s">
        <v>3</v>
      </c>
      <c r="B4" s="30"/>
      <c r="C4" s="48" t="s">
        <v>30</v>
      </c>
      <c r="D4" s="48"/>
      <c r="E4" s="48" t="s">
        <v>31</v>
      </c>
      <c r="F4" s="48"/>
      <c r="G4" s="48" t="s">
        <v>32</v>
      </c>
      <c r="H4" s="48"/>
      <c r="I4" s="48" t="s">
        <v>33</v>
      </c>
      <c r="J4" s="48"/>
      <c r="K4" s="48" t="s">
        <v>18</v>
      </c>
      <c r="L4" s="50"/>
      <c r="M4" s="50" t="s">
        <v>34</v>
      </c>
      <c r="N4" s="49"/>
      <c r="O4" s="48" t="s">
        <v>35</v>
      </c>
    </row>
    <row r="5" spans="1:15" x14ac:dyDescent="0.2">
      <c r="A5" s="26" t="s">
        <v>9</v>
      </c>
      <c r="B5" s="1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19"/>
      <c r="O5" s="27"/>
    </row>
    <row r="6" spans="1:15" ht="20.25" customHeight="1" x14ac:dyDescent="0.2">
      <c r="A6" s="31" t="s">
        <v>10</v>
      </c>
      <c r="B6" s="32"/>
      <c r="C6" s="74">
        <v>2022</v>
      </c>
      <c r="D6" s="74"/>
      <c r="E6" s="74">
        <v>9</v>
      </c>
      <c r="F6" s="74"/>
      <c r="G6" s="78">
        <v>453</v>
      </c>
      <c r="H6" s="74"/>
      <c r="I6" s="78">
        <v>0</v>
      </c>
      <c r="J6" s="74"/>
      <c r="K6" s="74">
        <v>1</v>
      </c>
      <c r="L6" s="74"/>
      <c r="M6" s="74">
        <v>-14</v>
      </c>
      <c r="N6" s="75"/>
      <c r="O6" s="74">
        <f>SUM(C6,E6,G6,I6,K6,M6)</f>
        <v>2471</v>
      </c>
    </row>
    <row r="7" spans="1:15" ht="12.95" customHeight="1" x14ac:dyDescent="0.2">
      <c r="A7" s="19"/>
      <c r="B7" s="19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  <c r="O7" s="77"/>
    </row>
    <row r="8" spans="1:15" ht="12.95" customHeight="1" x14ac:dyDescent="0.2">
      <c r="A8" s="31" t="s">
        <v>11</v>
      </c>
      <c r="B8" s="3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32"/>
      <c r="O8" s="32"/>
    </row>
    <row r="9" spans="1:15" ht="12.95" customHeight="1" x14ac:dyDescent="0.2">
      <c r="A9" s="41" t="s">
        <v>12</v>
      </c>
      <c r="B9" s="1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19"/>
      <c r="O9" s="19"/>
    </row>
    <row r="10" spans="1:15" ht="12.95" customHeight="1" x14ac:dyDescent="0.2">
      <c r="A10" s="43" t="s">
        <v>36</v>
      </c>
      <c r="B10" s="32"/>
      <c r="C10" s="63">
        <v>698</v>
      </c>
      <c r="D10" s="63"/>
      <c r="E10" s="63">
        <v>9</v>
      </c>
      <c r="F10" s="63"/>
      <c r="G10" s="63">
        <v>12</v>
      </c>
      <c r="H10" s="63"/>
      <c r="I10" s="63">
        <v>0</v>
      </c>
      <c r="J10" s="63"/>
      <c r="K10" s="63">
        <v>0</v>
      </c>
      <c r="L10" s="63"/>
      <c r="M10" s="63">
        <v>-5</v>
      </c>
      <c r="N10" s="32"/>
      <c r="O10" s="62">
        <f t="shared" ref="O10:O15" si="0">SUM(C10,E10,G10,I10,K10,M10)</f>
        <v>714</v>
      </c>
    </row>
    <row r="11" spans="1:15" ht="12.95" customHeight="1" x14ac:dyDescent="0.2">
      <c r="A11" s="44" t="s">
        <v>37</v>
      </c>
      <c r="B11" s="19"/>
      <c r="C11" s="65">
        <v>385</v>
      </c>
      <c r="D11" s="65"/>
      <c r="E11" s="81">
        <v>0</v>
      </c>
      <c r="F11" s="65"/>
      <c r="G11" s="65">
        <v>0</v>
      </c>
      <c r="H11" s="65"/>
      <c r="I11" s="65">
        <v>0</v>
      </c>
      <c r="J11" s="65"/>
      <c r="K11" s="65">
        <v>0</v>
      </c>
      <c r="L11" s="65"/>
      <c r="M11" s="65">
        <v>0</v>
      </c>
      <c r="N11" s="19"/>
      <c r="O11" s="64">
        <f t="shared" si="0"/>
        <v>385</v>
      </c>
    </row>
    <row r="12" spans="1:15" ht="12.95" customHeight="1" x14ac:dyDescent="0.2">
      <c r="A12" s="43" t="s">
        <v>38</v>
      </c>
      <c r="B12" s="32"/>
      <c r="C12" s="67">
        <v>331</v>
      </c>
      <c r="D12" s="63"/>
      <c r="E12" s="67">
        <v>152</v>
      </c>
      <c r="F12" s="63"/>
      <c r="G12" s="67">
        <v>0</v>
      </c>
      <c r="H12" s="63"/>
      <c r="I12" s="67">
        <v>0</v>
      </c>
      <c r="J12" s="63"/>
      <c r="K12" s="67">
        <v>0</v>
      </c>
      <c r="L12" s="63"/>
      <c r="M12" s="67">
        <v>-4</v>
      </c>
      <c r="N12" s="32"/>
      <c r="O12" s="66">
        <f t="shared" si="0"/>
        <v>479</v>
      </c>
    </row>
    <row r="13" spans="1:15" ht="12.95" customHeight="1" x14ac:dyDescent="0.2">
      <c r="A13" s="45" t="s">
        <v>39</v>
      </c>
      <c r="B13" s="19"/>
      <c r="C13" s="82">
        <f>(SUM(C10,C11,C12))</f>
        <v>1414</v>
      </c>
      <c r="D13" s="65"/>
      <c r="E13" s="82">
        <f>(SUM(E10,E11,E12))</f>
        <v>161</v>
      </c>
      <c r="F13" s="65"/>
      <c r="G13" s="82">
        <f>(SUM(G10,G11,G12))</f>
        <v>12</v>
      </c>
      <c r="H13" s="65"/>
      <c r="I13" s="82">
        <f>(SUM(I10,I11,I12))</f>
        <v>0</v>
      </c>
      <c r="J13" s="65"/>
      <c r="K13" s="82">
        <f>(SUM(K10,K11,K12))</f>
        <v>0</v>
      </c>
      <c r="L13" s="65"/>
      <c r="M13" s="82">
        <f>(SUM(M10,M11,M12))</f>
        <v>-9</v>
      </c>
      <c r="N13" s="19"/>
      <c r="O13" s="68">
        <f t="shared" si="0"/>
        <v>1578</v>
      </c>
    </row>
    <row r="14" spans="1:15" ht="12.95" customHeight="1" x14ac:dyDescent="0.2">
      <c r="A14" s="42" t="s">
        <v>13</v>
      </c>
      <c r="B14" s="32"/>
      <c r="C14" s="67">
        <v>93</v>
      </c>
      <c r="D14" s="63"/>
      <c r="E14" s="67">
        <v>323</v>
      </c>
      <c r="F14" s="63"/>
      <c r="G14" s="67">
        <v>0</v>
      </c>
      <c r="H14" s="63"/>
      <c r="I14" s="67">
        <v>2</v>
      </c>
      <c r="J14" s="63"/>
      <c r="K14" s="67">
        <v>0</v>
      </c>
      <c r="L14" s="63"/>
      <c r="M14" s="67">
        <v>0</v>
      </c>
      <c r="N14" s="32"/>
      <c r="O14" s="66">
        <f t="shared" si="0"/>
        <v>418</v>
      </c>
    </row>
    <row r="15" spans="1:15" ht="12.95" customHeight="1" x14ac:dyDescent="0.2">
      <c r="A15" s="80" t="s">
        <v>14</v>
      </c>
      <c r="B15" s="19"/>
      <c r="C15" s="82">
        <f>(SUM(C13+C14))</f>
        <v>1507</v>
      </c>
      <c r="D15" s="65"/>
      <c r="E15" s="82">
        <f>(SUM(E13+E14))</f>
        <v>484</v>
      </c>
      <c r="F15" s="65"/>
      <c r="G15" s="82">
        <f>(SUM(G13+G14))</f>
        <v>12</v>
      </c>
      <c r="H15" s="65"/>
      <c r="I15" s="82">
        <f>(SUM(I13+I14))</f>
        <v>2</v>
      </c>
      <c r="J15" s="65"/>
      <c r="K15" s="82">
        <f>(SUM(K13+K14))</f>
        <v>0</v>
      </c>
      <c r="L15" s="65"/>
      <c r="M15" s="82">
        <f>(SUM(M13+M14))</f>
        <v>-9</v>
      </c>
      <c r="N15" s="19"/>
      <c r="O15" s="68">
        <f t="shared" si="0"/>
        <v>1996</v>
      </c>
    </row>
    <row r="16" spans="1:15" ht="12.95" customHeight="1" x14ac:dyDescent="0.2">
      <c r="A16" s="32"/>
      <c r="B16" s="3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32"/>
      <c r="O16" s="62"/>
    </row>
    <row r="17" spans="1:15" ht="12.95" customHeight="1" x14ac:dyDescent="0.2">
      <c r="A17" s="28" t="s">
        <v>40</v>
      </c>
      <c r="B17" s="19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19"/>
      <c r="O17" s="64"/>
    </row>
    <row r="18" spans="1:15" ht="12.95" customHeight="1" x14ac:dyDescent="0.2">
      <c r="A18" s="42" t="s">
        <v>41</v>
      </c>
      <c r="B18" s="32"/>
      <c r="C18" s="63">
        <v>291</v>
      </c>
      <c r="D18" s="63"/>
      <c r="E18" s="63">
        <v>0</v>
      </c>
      <c r="F18" s="63"/>
      <c r="G18" s="63">
        <v>2</v>
      </c>
      <c r="H18" s="63"/>
      <c r="I18" s="63">
        <v>0</v>
      </c>
      <c r="J18" s="63"/>
      <c r="K18" s="63">
        <v>0</v>
      </c>
      <c r="L18" s="63"/>
      <c r="M18" s="63">
        <v>-8</v>
      </c>
      <c r="N18" s="32"/>
      <c r="O18" s="62">
        <f>SUM(C18,E18,G18,I18,K18,M18)</f>
        <v>285</v>
      </c>
    </row>
    <row r="19" spans="1:15" ht="12.95" customHeight="1" x14ac:dyDescent="0.2">
      <c r="A19" s="41" t="s">
        <v>42</v>
      </c>
      <c r="B19" s="19"/>
      <c r="C19" s="65">
        <v>270</v>
      </c>
      <c r="D19" s="65"/>
      <c r="E19" s="65">
        <v>0</v>
      </c>
      <c r="F19" s="65"/>
      <c r="G19" s="65">
        <v>2</v>
      </c>
      <c r="H19" s="65"/>
      <c r="I19" s="65">
        <v>0</v>
      </c>
      <c r="J19" s="65"/>
      <c r="K19" s="65">
        <v>0</v>
      </c>
      <c r="L19" s="65"/>
      <c r="M19" s="65">
        <v>-68</v>
      </c>
      <c r="N19" s="19"/>
      <c r="O19" s="64">
        <f>SUM(C19,E19,G19,I19,K19,M19)</f>
        <v>204</v>
      </c>
    </row>
    <row r="20" spans="1:15" ht="12.95" customHeight="1" x14ac:dyDescent="0.2">
      <c r="A20" s="42" t="s">
        <v>43</v>
      </c>
      <c r="B20" s="32"/>
      <c r="C20" s="67">
        <v>116</v>
      </c>
      <c r="D20" s="63"/>
      <c r="E20" s="67">
        <v>5</v>
      </c>
      <c r="F20" s="63"/>
      <c r="G20" s="67">
        <v>16</v>
      </c>
      <c r="H20" s="63"/>
      <c r="I20" s="69">
        <v>0</v>
      </c>
      <c r="J20" s="63"/>
      <c r="K20" s="69">
        <v>0</v>
      </c>
      <c r="L20" s="63"/>
      <c r="M20" s="67">
        <v>-14</v>
      </c>
      <c r="N20" s="32"/>
      <c r="O20" s="66">
        <f>SUM(C20,E20,G20,I20,K20,M20)</f>
        <v>123</v>
      </c>
    </row>
    <row r="21" spans="1:15" ht="12.95" customHeight="1" x14ac:dyDescent="0.2">
      <c r="A21" s="44" t="s">
        <v>44</v>
      </c>
      <c r="B21" s="19"/>
      <c r="C21" s="82">
        <f>SUM(C18,C19,C20)</f>
        <v>677</v>
      </c>
      <c r="D21" s="65"/>
      <c r="E21" s="82">
        <f>SUM(E18,E19,E20)</f>
        <v>5</v>
      </c>
      <c r="F21" s="65"/>
      <c r="G21" s="82">
        <f>SUM(G18,G19,G20)</f>
        <v>20</v>
      </c>
      <c r="H21" s="65"/>
      <c r="I21" s="82">
        <f>SUM(I18,I19,I20)</f>
        <v>0</v>
      </c>
      <c r="J21" s="65"/>
      <c r="K21" s="82">
        <f>SUM(K18,K19,K20)</f>
        <v>0</v>
      </c>
      <c r="L21" s="65"/>
      <c r="M21" s="82">
        <f>SUM(M18,M19,M20)</f>
        <v>-90</v>
      </c>
      <c r="N21" s="19"/>
      <c r="O21" s="68">
        <f>SUM(C21,E21,G21,I21,K21,M21)</f>
        <v>612</v>
      </c>
    </row>
    <row r="22" spans="1:15" ht="12.95" customHeight="1" x14ac:dyDescent="0.2">
      <c r="A22" s="32"/>
      <c r="B22" s="3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32"/>
      <c r="O22" s="62"/>
    </row>
    <row r="23" spans="1:15" ht="12.95" customHeight="1" x14ac:dyDescent="0.2">
      <c r="A23" s="28" t="s">
        <v>45</v>
      </c>
      <c r="B23" s="19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19"/>
      <c r="O23" s="64"/>
    </row>
    <row r="24" spans="1:15" ht="12.95" customHeight="1" x14ac:dyDescent="0.2">
      <c r="A24" s="42" t="s">
        <v>46</v>
      </c>
      <c r="B24" s="32"/>
      <c r="C24" s="63">
        <v>62</v>
      </c>
      <c r="D24" s="63"/>
      <c r="E24" s="63">
        <v>117</v>
      </c>
      <c r="F24" s="63"/>
      <c r="G24" s="63">
        <v>0</v>
      </c>
      <c r="H24" s="63"/>
      <c r="I24" s="63">
        <v>0</v>
      </c>
      <c r="J24" s="63"/>
      <c r="K24" s="63">
        <v>0</v>
      </c>
      <c r="L24" s="63"/>
      <c r="M24" s="63">
        <v>0</v>
      </c>
      <c r="N24" s="32"/>
      <c r="O24" s="62">
        <f>SUM(C24,E24,G24,I24,K24,M24)</f>
        <v>179</v>
      </c>
    </row>
    <row r="25" spans="1:15" ht="12.95" customHeight="1" x14ac:dyDescent="0.2">
      <c r="A25" s="41" t="s">
        <v>47</v>
      </c>
      <c r="B25" s="19"/>
      <c r="C25" s="65">
        <v>0</v>
      </c>
      <c r="D25" s="65"/>
      <c r="E25" s="65">
        <v>228</v>
      </c>
      <c r="F25" s="65"/>
      <c r="G25" s="65">
        <v>0</v>
      </c>
      <c r="H25" s="65"/>
      <c r="I25" s="65">
        <v>0</v>
      </c>
      <c r="J25" s="65"/>
      <c r="K25" s="65">
        <v>0</v>
      </c>
      <c r="L25" s="65"/>
      <c r="M25" s="65">
        <v>0</v>
      </c>
      <c r="N25" s="19"/>
      <c r="O25" s="64">
        <f>SUM(C25,E25,G25,I25,K25,M25)</f>
        <v>228</v>
      </c>
    </row>
    <row r="26" spans="1:15" ht="12.95" customHeight="1" x14ac:dyDescent="0.2">
      <c r="A26" s="42" t="s">
        <v>48</v>
      </c>
      <c r="B26" s="32"/>
      <c r="C26" s="67">
        <v>0</v>
      </c>
      <c r="D26" s="63"/>
      <c r="E26" s="67">
        <v>84</v>
      </c>
      <c r="F26" s="63"/>
      <c r="G26" s="67">
        <v>0</v>
      </c>
      <c r="H26" s="63"/>
      <c r="I26" s="67">
        <v>0</v>
      </c>
      <c r="J26" s="63"/>
      <c r="K26" s="67">
        <v>0</v>
      </c>
      <c r="L26" s="63"/>
      <c r="M26" s="67">
        <v>0</v>
      </c>
      <c r="N26" s="32"/>
      <c r="O26" s="66">
        <f>SUM(C26,E26,G26,I26,K26,M26)</f>
        <v>84</v>
      </c>
    </row>
    <row r="27" spans="1:15" ht="12.95" customHeight="1" x14ac:dyDescent="0.2">
      <c r="A27" s="44" t="s">
        <v>49</v>
      </c>
      <c r="B27" s="19"/>
      <c r="C27" s="82">
        <f>(SUM(C24,C25,C26))</f>
        <v>62</v>
      </c>
      <c r="D27" s="65"/>
      <c r="E27" s="82">
        <f>(SUM(E24,E25,E26))</f>
        <v>429</v>
      </c>
      <c r="F27" s="65"/>
      <c r="G27" s="82">
        <f>(SUM(G24,G25,G26))</f>
        <v>0</v>
      </c>
      <c r="H27" s="65"/>
      <c r="I27" s="82">
        <f>(SUM(I24,I25,I26))</f>
        <v>0</v>
      </c>
      <c r="J27" s="65"/>
      <c r="K27" s="82">
        <f>(SUM(K24,K25,K26))</f>
        <v>0</v>
      </c>
      <c r="L27" s="65"/>
      <c r="M27" s="82">
        <f>(SUM(M24,M25,M26))</f>
        <v>0</v>
      </c>
      <c r="N27" s="19"/>
      <c r="O27" s="68">
        <f>SUM(C27,E27,G27,I27,K27,M27)</f>
        <v>491</v>
      </c>
    </row>
    <row r="28" spans="1:15" ht="12.95" customHeight="1" x14ac:dyDescent="0.2">
      <c r="A28" s="32"/>
      <c r="B28" s="3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32"/>
      <c r="O28" s="62"/>
    </row>
    <row r="29" spans="1:15" ht="12.95" customHeight="1" x14ac:dyDescent="0.2">
      <c r="A29" s="28" t="s">
        <v>50</v>
      </c>
      <c r="B29" s="19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19"/>
      <c r="O29" s="64"/>
    </row>
    <row r="30" spans="1:15" ht="12.95" customHeight="1" x14ac:dyDescent="0.2">
      <c r="A30" s="42" t="s">
        <v>51</v>
      </c>
      <c r="B30" s="32"/>
      <c r="C30" s="63">
        <v>0</v>
      </c>
      <c r="D30" s="63"/>
      <c r="E30" s="63">
        <v>79</v>
      </c>
      <c r="F30" s="63"/>
      <c r="G30" s="63">
        <v>0</v>
      </c>
      <c r="H30" s="63"/>
      <c r="I30" s="63">
        <v>0</v>
      </c>
      <c r="J30" s="63"/>
      <c r="K30" s="63">
        <v>0</v>
      </c>
      <c r="L30" s="63"/>
      <c r="M30" s="63">
        <v>0</v>
      </c>
      <c r="N30" s="32"/>
      <c r="O30" s="62">
        <f>SUM(C30,E30,G30,I30,K30,M30)</f>
        <v>79</v>
      </c>
    </row>
    <row r="31" spans="1:15" ht="12.95" customHeight="1" x14ac:dyDescent="0.2">
      <c r="A31" s="41" t="s">
        <v>18</v>
      </c>
      <c r="B31" s="19"/>
      <c r="C31" s="83">
        <v>17</v>
      </c>
      <c r="D31" s="65"/>
      <c r="E31" s="83">
        <v>2</v>
      </c>
      <c r="F31" s="65"/>
      <c r="G31" s="83">
        <v>2</v>
      </c>
      <c r="H31" s="65"/>
      <c r="I31" s="83">
        <v>16</v>
      </c>
      <c r="J31" s="65"/>
      <c r="K31" s="83">
        <v>39</v>
      </c>
      <c r="L31" s="65"/>
      <c r="M31" s="83">
        <v>-2</v>
      </c>
      <c r="N31" s="19"/>
      <c r="O31" s="70">
        <f>SUM(C31,E31,G31,I31,K31,M31)</f>
        <v>74</v>
      </c>
    </row>
    <row r="32" spans="1:15" ht="12.95" customHeight="1" x14ac:dyDescent="0.2">
      <c r="A32" s="43" t="s">
        <v>52</v>
      </c>
      <c r="B32" s="32"/>
      <c r="C32" s="84">
        <f>(SUM(C30,C31))</f>
        <v>17</v>
      </c>
      <c r="D32" s="63"/>
      <c r="E32" s="84">
        <f>(SUM(E30,E31))</f>
        <v>81</v>
      </c>
      <c r="F32" s="63"/>
      <c r="G32" s="84">
        <f>(SUM(G30,G31))</f>
        <v>2</v>
      </c>
      <c r="H32" s="63"/>
      <c r="I32" s="84">
        <f>(SUM(I30,I31))</f>
        <v>16</v>
      </c>
      <c r="J32" s="63"/>
      <c r="K32" s="84">
        <f>(SUM(K30,K31))</f>
        <v>39</v>
      </c>
      <c r="L32" s="63"/>
      <c r="M32" s="84">
        <f>(SUM(M30,M31))</f>
        <v>-2</v>
      </c>
      <c r="N32" s="32"/>
      <c r="O32" s="71">
        <f>SUM(C32,E32,G32,I32,K32,M32)</f>
        <v>153</v>
      </c>
    </row>
    <row r="33" spans="1:15" ht="12.95" customHeight="1" x14ac:dyDescent="0.2">
      <c r="A33" s="19"/>
      <c r="B33" s="19"/>
      <c r="C33" s="83"/>
      <c r="D33" s="65"/>
      <c r="E33" s="83"/>
      <c r="F33" s="65"/>
      <c r="G33" s="83"/>
      <c r="H33" s="65"/>
      <c r="I33" s="83"/>
      <c r="J33" s="65"/>
      <c r="K33" s="83"/>
      <c r="L33" s="65"/>
      <c r="M33" s="83"/>
      <c r="N33" s="19"/>
      <c r="O33" s="70"/>
    </row>
    <row r="34" spans="1:15" ht="12.95" customHeight="1" x14ac:dyDescent="0.2">
      <c r="A34" s="33" t="s">
        <v>53</v>
      </c>
      <c r="B34" s="32"/>
      <c r="C34" s="85">
        <f>(SUM(C6,C15,C21,C27,C32))</f>
        <v>4285</v>
      </c>
      <c r="D34" s="63"/>
      <c r="E34" s="85">
        <f>(SUM(E6,E15,E21,E27,E32))</f>
        <v>1008</v>
      </c>
      <c r="F34" s="63"/>
      <c r="G34" s="85">
        <f>(SUM(G6,G15,G21,G27,G32))</f>
        <v>487</v>
      </c>
      <c r="H34" s="63"/>
      <c r="I34" s="85">
        <f>(SUM(I6,I15,I21,I27,I32))</f>
        <v>18</v>
      </c>
      <c r="J34" s="63"/>
      <c r="K34" s="85">
        <f>(SUM(K6,K15,K21,K27,K32))</f>
        <v>40</v>
      </c>
      <c r="L34" s="63"/>
      <c r="M34" s="85">
        <f>(SUM(M6,M15,M21,M27,M32))</f>
        <v>-115</v>
      </c>
      <c r="N34" s="32"/>
      <c r="O34" s="72">
        <f>SUM(C34,E34,G34,I34,K34,M34)</f>
        <v>5723</v>
      </c>
    </row>
    <row r="35" spans="1:15" ht="12.95" customHeight="1" x14ac:dyDescent="0.2">
      <c r="A35" s="19"/>
      <c r="B35" s="19"/>
      <c r="C35" s="82"/>
      <c r="D35" s="65"/>
      <c r="E35" s="82"/>
      <c r="F35" s="65"/>
      <c r="G35" s="82"/>
      <c r="H35" s="65"/>
      <c r="I35" s="82"/>
      <c r="J35" s="65"/>
      <c r="K35" s="82"/>
      <c r="L35" s="65"/>
      <c r="M35" s="82"/>
      <c r="N35" s="19"/>
      <c r="O35" s="68"/>
    </row>
    <row r="36" spans="1:15" ht="12.95" customHeight="1" x14ac:dyDescent="0.2">
      <c r="A36" s="31" t="s">
        <v>17</v>
      </c>
      <c r="B36" s="32"/>
      <c r="C36" s="67">
        <v>153</v>
      </c>
      <c r="D36" s="63"/>
      <c r="E36" s="67">
        <v>27</v>
      </c>
      <c r="F36" s="63"/>
      <c r="G36" s="67">
        <v>1</v>
      </c>
      <c r="H36" s="63"/>
      <c r="I36" s="67">
        <v>610</v>
      </c>
      <c r="J36" s="63"/>
      <c r="K36" s="67">
        <v>25</v>
      </c>
      <c r="L36" s="63"/>
      <c r="M36" s="67">
        <v>-14</v>
      </c>
      <c r="N36" s="32"/>
      <c r="O36" s="66">
        <f>SUM(C36,E36,G36,I36,K36,M36)</f>
        <v>802</v>
      </c>
    </row>
    <row r="37" spans="1:15" ht="12.95" customHeight="1" x14ac:dyDescent="0.2">
      <c r="A37" s="46" t="s">
        <v>19</v>
      </c>
      <c r="B37" s="19"/>
      <c r="C37" s="86">
        <f>(C34+C36)</f>
        <v>4438</v>
      </c>
      <c r="D37" s="65"/>
      <c r="E37" s="86">
        <f>(E34+E36)</f>
        <v>1035</v>
      </c>
      <c r="F37" s="65"/>
      <c r="G37" s="86">
        <f>(G34+G36)</f>
        <v>488</v>
      </c>
      <c r="H37" s="65"/>
      <c r="I37" s="86">
        <f>(I34+I36)</f>
        <v>628</v>
      </c>
      <c r="J37" s="65"/>
      <c r="K37" s="86">
        <f>(K34+K36)</f>
        <v>65</v>
      </c>
      <c r="L37" s="65"/>
      <c r="M37" s="86">
        <f>(M34+M36)</f>
        <v>-129</v>
      </c>
      <c r="N37" s="19"/>
      <c r="O37" s="73">
        <f>SUM(C37,E37,G37,I37,K37,M37)</f>
        <v>6525</v>
      </c>
    </row>
    <row r="38" spans="1:15" ht="12.95" customHeight="1" x14ac:dyDescent="0.2">
      <c r="A38" s="32"/>
      <c r="B38" s="32"/>
      <c r="C38" s="84"/>
      <c r="D38" s="63"/>
      <c r="E38" s="84"/>
      <c r="F38" s="63"/>
      <c r="G38" s="84"/>
      <c r="H38" s="63"/>
      <c r="I38" s="84"/>
      <c r="J38" s="63"/>
      <c r="K38" s="84"/>
      <c r="L38" s="63"/>
      <c r="M38" s="84"/>
      <c r="N38" s="32"/>
      <c r="O38" s="71"/>
    </row>
    <row r="39" spans="1:15" ht="12.95" customHeight="1" x14ac:dyDescent="0.2">
      <c r="A39" s="28" t="s">
        <v>20</v>
      </c>
      <c r="B39" s="19"/>
      <c r="C39" s="70">
        <v>-16</v>
      </c>
      <c r="D39" s="64"/>
      <c r="E39" s="70">
        <v>-21</v>
      </c>
      <c r="F39" s="64"/>
      <c r="G39" s="70">
        <v>0</v>
      </c>
      <c r="H39" s="64"/>
      <c r="I39" s="70">
        <v>-35</v>
      </c>
      <c r="J39" s="64"/>
      <c r="K39" s="70">
        <v>-95</v>
      </c>
      <c r="L39" s="64"/>
      <c r="M39" s="70">
        <v>13</v>
      </c>
      <c r="N39" s="19"/>
      <c r="O39" s="70">
        <f>SUM(C39,E39,G39,I39,K39,M39)</f>
        <v>-154</v>
      </c>
    </row>
    <row r="40" spans="1:15" ht="12.95" customHeight="1" thickBot="1" x14ac:dyDescent="0.25">
      <c r="A40" s="47" t="s">
        <v>21</v>
      </c>
      <c r="B40" s="32"/>
      <c r="C40" s="79">
        <f>(C37+C39)</f>
        <v>4422</v>
      </c>
      <c r="D40" s="74"/>
      <c r="E40" s="79">
        <f>(E37+E39)</f>
        <v>1014</v>
      </c>
      <c r="F40" s="74"/>
      <c r="G40" s="79">
        <f>(G37+G39)</f>
        <v>488</v>
      </c>
      <c r="H40" s="74"/>
      <c r="I40" s="79">
        <f>(I37+I39)</f>
        <v>593</v>
      </c>
      <c r="J40" s="74"/>
      <c r="K40" s="79">
        <f>(K37+K39)</f>
        <v>-30</v>
      </c>
      <c r="L40" s="74"/>
      <c r="M40" s="79">
        <f>(M37+M39)</f>
        <v>-116</v>
      </c>
      <c r="N40" s="75"/>
      <c r="O40" s="79">
        <f>SUM(C40,E40,G40,I40,K40,M40)</f>
        <v>6371</v>
      </c>
    </row>
    <row r="41" spans="1:15" ht="13.5" thickTop="1" x14ac:dyDescent="0.2">
      <c r="C41" s="17"/>
      <c r="E41" s="17"/>
      <c r="G41" s="17"/>
      <c r="I41" s="17"/>
      <c r="K41" s="17"/>
      <c r="M41" s="17"/>
      <c r="O41" s="17"/>
    </row>
  </sheetData>
  <mergeCells count="3">
    <mergeCell ref="C1:K1"/>
    <mergeCell ref="C2:K2"/>
    <mergeCell ref="C3:K3"/>
  </mergeCells>
  <printOptions horizontalCentered="1" verticalCentered="1"/>
  <pageMargins left="0.25" right="0.25" top="0.75" bottom="0.75" header="0.25" footer="0.75"/>
  <pageSetup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Net Revenues by Quarter</vt:lpstr>
      <vt:lpstr>Net Revenues by Segment FY 18</vt:lpstr>
      <vt:lpstr>Net Revenues by Segment FY 17</vt:lpstr>
      <vt:lpstr>'Net Revenues by Quarter'!Print_Area</vt:lpstr>
      <vt:lpstr>'Net Revenues by Segment FY 17'!Print_Area</vt:lpstr>
      <vt:lpstr>'Net Revenues by Segment FY 18'!Print_Area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Peter Ankoh</cp:lastModifiedBy>
  <cp:revision>2</cp:revision>
  <cp:lastPrinted>2018-11-27T23:58:37Z</cp:lastPrinted>
  <dcterms:created xsi:type="dcterms:W3CDTF">2018-11-27T22:03:21Z</dcterms:created>
  <dcterms:modified xsi:type="dcterms:W3CDTF">2018-11-27T23:58:41Z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